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57) ЗК_црз 1 900 650 (НМЦК 1 939 237,00) (дог 10т от 01.06 по 15.06)  полиграфия Учебники 4 кл Родной язык Ид-Пресс\"/>
    </mc:Choice>
  </mc:AlternateContent>
  <xr:revisionPtr revIDLastSave="0" documentId="13_ncr:1_{8390CAFD-4968-45F5-B6FA-349004D2F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0" i="1" l="1"/>
  <c r="U10" i="1" s="1"/>
  <c r="V10" i="1" s="1"/>
  <c r="T11" i="1"/>
  <c r="U11" i="1" s="1"/>
  <c r="V11" i="1" s="1"/>
  <c r="T12" i="1"/>
  <c r="W12" i="1" s="1"/>
  <c r="T13" i="1"/>
  <c r="U13" i="1" s="1"/>
  <c r="V13" i="1" s="1"/>
  <c r="W10" i="1" l="1"/>
  <c r="U12" i="1"/>
  <c r="V12" i="1" s="1"/>
  <c r="W11" i="1"/>
  <c r="W13" i="1"/>
  <c r="W14" i="1" s="1"/>
  <c r="E6" i="1" l="1"/>
</calcChain>
</file>

<file path=xl/sharedStrings.xml><?xml version="1.0" encoding="utf-8"?>
<sst xmlns="http://schemas.openxmlformats.org/spreadsheetml/2006/main" count="71" uniqueCount="45">
  <si>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</si>
  <si>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</si>
  <si>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</si>
  <si>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</si>
  <si>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</si>
  <si>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</si>
  <si>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</si>
  <si>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</si>
  <si>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</si>
  <si>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</si>
  <si>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</si>
  <si>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</si>
  <si>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</si>
  <si>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</si>
  <si>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</si>
  <si>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</si>
  <si>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</si>
  <si>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</si>
  <si>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t>4+0</t>
  </si>
  <si>
    <t>Переплет (пленка, уф-лак, тиснение)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</si>
  <si>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</si>
  <si>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>4+4</t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</si>
  <si>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</si>
  <si>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</si>
  <si>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</si>
  <si>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</si>
  <si>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</si>
  <si>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шитье нитками</t>
  </si>
  <si>
    <t>офсетная 80 гр/м2</t>
  </si>
  <si>
    <t>Красочность (обложка)</t>
  </si>
  <si>
    <t xml:space="preserve"> Тираж</t>
  </si>
  <si>
    <t>Формат</t>
  </si>
  <si>
    <t>Объём (печ.л./ усл.-печ.л.) изд.л.</t>
  </si>
  <si>
    <t>ШакуроваМ. М, Гиниятуллина Л.М., Хисамов О.Р.</t>
  </si>
  <si>
    <t>Родной язык( тат. Язык) 4 кл. 1 часть</t>
  </si>
  <si>
    <t>тат.</t>
  </si>
  <si>
    <t>84*108  1/16 (205*260 мм в готовом виде)</t>
  </si>
  <si>
    <t>Мягкая обложка с глянцевой припрессовкой пленкой</t>
  </si>
  <si>
    <t>офсетная 235 гр/м2</t>
  </si>
  <si>
    <t>Родной язык (тат. Язык) 4 кл. 2 часть</t>
  </si>
  <si>
    <t>Абдуллина Д.М., Мухарлямова Г.Н</t>
  </si>
  <si>
    <t>Литературное чтение (тат. Язык) 4 кл. 1 часть</t>
  </si>
  <si>
    <t>Литературное чтение (тат. Язык) 4 кл. 2 часть</t>
  </si>
  <si>
    <t>Дата подготовки обоснования НМЦК: 09.06.2026</t>
  </si>
  <si>
    <t>Срок выполнения работ - 7 календарных дней  со дня подписания контракта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</si>
</sst>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3"/>
  <sheetViews>
    <sheetView showGridLines="0" tabSelected="1" topLeftCell="A9" zoomScale="70" zoomScaleNormal="70" workbookViewId="0">
      <selection activeCell="J12" sqref="J12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5" width="13.85546875" style="1" bestFit="1" customWidth="1"/>
    <col min="16" max="16" width="3.5703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2851562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20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W14</f>
        <v>2250168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26</v>
      </c>
      <c r="C9" s="38" t="s">
        <v>2</v>
      </c>
      <c r="D9" s="39" t="s">
        <v>3</v>
      </c>
      <c r="E9" s="39" t="s">
        <v>4</v>
      </c>
      <c r="F9" s="39" t="s">
        <v>30</v>
      </c>
      <c r="G9" s="39" t="s">
        <v>31</v>
      </c>
      <c r="H9" s="39" t="s">
        <v>32</v>
      </c>
      <c r="I9" s="39" t="s">
        <v>5</v>
      </c>
      <c r="J9" s="39" t="s">
        <v>19</v>
      </c>
      <c r="K9" s="39" t="s">
        <v>6</v>
      </c>
      <c r="L9" s="39" t="s">
        <v>7</v>
      </c>
      <c r="M9" s="39" t="s">
        <v>29</v>
      </c>
      <c r="N9" s="39" t="s">
        <v>8</v>
      </c>
      <c r="O9" s="39"/>
      <c r="P9" s="39"/>
      <c r="Q9" s="39" t="s">
        <v>22</v>
      </c>
      <c r="R9" s="39" t="s">
        <v>23</v>
      </c>
      <c r="S9" s="39" t="s">
        <v>24</v>
      </c>
      <c r="T9" s="39" t="s">
        <v>25</v>
      </c>
      <c r="U9" s="41"/>
      <c r="V9" s="39" t="s">
        <v>9</v>
      </c>
      <c r="W9" s="42" t="s">
        <v>10</v>
      </c>
    </row>
    <row r="10" spans="1:56" ht="100.5" customHeight="1">
      <c r="A10" s="44">
        <v>1</v>
      </c>
      <c r="B10" s="46" t="s">
        <v>33</v>
      </c>
      <c r="C10" s="46" t="s">
        <v>34</v>
      </c>
      <c r="D10" s="46" t="s">
        <v>35</v>
      </c>
      <c r="E10" s="46">
        <v>88</v>
      </c>
      <c r="F10" s="46">
        <v>6148</v>
      </c>
      <c r="G10" s="46" t="s">
        <v>36</v>
      </c>
      <c r="H10" s="46"/>
      <c r="I10" s="46" t="s">
        <v>27</v>
      </c>
      <c r="J10" s="46" t="s">
        <v>37</v>
      </c>
      <c r="K10" s="46" t="s">
        <v>21</v>
      </c>
      <c r="L10" s="46" t="s">
        <v>28</v>
      </c>
      <c r="M10" s="46" t="s">
        <v>18</v>
      </c>
      <c r="N10" s="46" t="s">
        <v>38</v>
      </c>
      <c r="O10" s="46"/>
      <c r="P10" s="46"/>
      <c r="Q10" s="45">
        <v>85</v>
      </c>
      <c r="R10" s="45">
        <v>84</v>
      </c>
      <c r="S10" s="45">
        <v>86</v>
      </c>
      <c r="T10" s="45">
        <f t="shared" ref="T10:T13" si="0">ROUND(AVERAGE(Q10:S10),2)</f>
        <v>85</v>
      </c>
      <c r="U10" s="45">
        <f t="shared" ref="U10:U13" si="1">SQRT(((Q10-T10)*(Q10-T10)+(R10-T10)*(R10-T10)+(S10-T10)*(S10-T10))/2)</f>
        <v>1</v>
      </c>
      <c r="V10" s="45">
        <f t="shared" ref="V10:V13" si="2">(U10/T10)*100</f>
        <v>1.1764705882352942</v>
      </c>
      <c r="W10" s="45">
        <f>T10*F10</f>
        <v>522580</v>
      </c>
    </row>
    <row r="11" spans="1:56" ht="100.5" customHeight="1">
      <c r="A11" s="44">
        <v>2</v>
      </c>
      <c r="B11" s="46" t="s">
        <v>33</v>
      </c>
      <c r="C11" s="46" t="s">
        <v>39</v>
      </c>
      <c r="D11" s="46" t="s">
        <v>35</v>
      </c>
      <c r="E11" s="46">
        <v>96</v>
      </c>
      <c r="F11" s="46">
        <v>6148</v>
      </c>
      <c r="G11" s="46" t="s">
        <v>36</v>
      </c>
      <c r="H11" s="46"/>
      <c r="I11" s="46" t="s">
        <v>27</v>
      </c>
      <c r="J11" s="46" t="s">
        <v>37</v>
      </c>
      <c r="K11" s="46" t="s">
        <v>21</v>
      </c>
      <c r="L11" s="46" t="s">
        <v>28</v>
      </c>
      <c r="M11" s="46" t="s">
        <v>18</v>
      </c>
      <c r="N11" s="46" t="s">
        <v>38</v>
      </c>
      <c r="O11" s="46"/>
      <c r="P11" s="46"/>
      <c r="Q11" s="45">
        <v>92</v>
      </c>
      <c r="R11" s="45">
        <v>89</v>
      </c>
      <c r="S11" s="45">
        <v>93</v>
      </c>
      <c r="T11" s="45">
        <f t="shared" si="0"/>
        <v>91.33</v>
      </c>
      <c r="U11" s="45">
        <f t="shared" si="1"/>
        <v>2.0816700026661286</v>
      </c>
      <c r="V11" s="45">
        <f t="shared" si="2"/>
        <v>2.2792839183905933</v>
      </c>
      <c r="W11" s="45">
        <f t="shared" ref="W10:W13" si="3">T11*F11</f>
        <v>561496.84</v>
      </c>
    </row>
    <row r="12" spans="1:56" ht="100.5" customHeight="1">
      <c r="A12" s="44">
        <v>3</v>
      </c>
      <c r="B12" s="46" t="s">
        <v>40</v>
      </c>
      <c r="C12" s="46" t="s">
        <v>41</v>
      </c>
      <c r="D12" s="46" t="s">
        <v>35</v>
      </c>
      <c r="E12" s="46">
        <v>76</v>
      </c>
      <c r="F12" s="46">
        <v>6148</v>
      </c>
      <c r="G12" s="46" t="s">
        <v>36</v>
      </c>
      <c r="H12" s="46"/>
      <c r="I12" s="46" t="s">
        <v>27</v>
      </c>
      <c r="J12" s="46" t="s">
        <v>37</v>
      </c>
      <c r="K12" s="46" t="s">
        <v>21</v>
      </c>
      <c r="L12" s="46" t="s">
        <v>28</v>
      </c>
      <c r="M12" s="46" t="s">
        <v>18</v>
      </c>
      <c r="N12" s="46" t="s">
        <v>38</v>
      </c>
      <c r="O12" s="46"/>
      <c r="P12" s="46"/>
      <c r="Q12" s="45">
        <v>82</v>
      </c>
      <c r="R12" s="45">
        <v>78</v>
      </c>
      <c r="S12" s="45">
        <v>82</v>
      </c>
      <c r="T12" s="45">
        <f t="shared" si="0"/>
        <v>80.67</v>
      </c>
      <c r="U12" s="45">
        <f t="shared" si="1"/>
        <v>2.3094046851948664</v>
      </c>
      <c r="V12" s="45">
        <f t="shared" si="2"/>
        <v>2.8627800733790334</v>
      </c>
      <c r="W12" s="45">
        <f t="shared" si="3"/>
        <v>495959.16000000003</v>
      </c>
    </row>
    <row r="13" spans="1:56" ht="100.5" customHeight="1">
      <c r="A13" s="44">
        <v>4</v>
      </c>
      <c r="B13" s="46" t="s">
        <v>40</v>
      </c>
      <c r="C13" s="46" t="s">
        <v>42</v>
      </c>
      <c r="D13" s="46" t="s">
        <v>35</v>
      </c>
      <c r="E13" s="46">
        <v>116</v>
      </c>
      <c r="F13" s="46">
        <v>6148</v>
      </c>
      <c r="G13" s="46" t="s">
        <v>36</v>
      </c>
      <c r="H13" s="46"/>
      <c r="I13" s="46" t="s">
        <v>27</v>
      </c>
      <c r="J13" s="46" t="s">
        <v>37</v>
      </c>
      <c r="K13" s="46" t="s">
        <v>21</v>
      </c>
      <c r="L13" s="46" t="s">
        <v>28</v>
      </c>
      <c r="M13" s="46" t="s">
        <v>18</v>
      </c>
      <c r="N13" s="46" t="s">
        <v>38</v>
      </c>
      <c r="O13" s="46"/>
      <c r="P13" s="46"/>
      <c r="Q13" s="45">
        <v>109</v>
      </c>
      <c r="R13" s="45">
        <v>106</v>
      </c>
      <c r="S13" s="45">
        <v>112</v>
      </c>
      <c r="T13" s="45">
        <f t="shared" si="0"/>
        <v>109</v>
      </c>
      <c r="U13" s="45">
        <f t="shared" si="1"/>
        <v>3</v>
      </c>
      <c r="V13" s="45">
        <f t="shared" si="2"/>
        <v>2.7522935779816518</v>
      </c>
      <c r="W13" s="45">
        <f t="shared" si="3"/>
        <v>670132</v>
      </c>
    </row>
    <row r="14" spans="1:56" s="21" customFormat="1" ht="18" customHeight="1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2"/>
      <c r="O14" s="28"/>
      <c r="P14" s="34"/>
      <c r="Q14" s="34"/>
      <c r="R14" s="34"/>
      <c r="S14" s="34"/>
      <c r="T14" s="26"/>
      <c r="U14" s="29"/>
      <c r="V14" s="30"/>
      <c r="W14" s="43">
        <f>SUM(W10:W13)</f>
        <v>2250168</v>
      </c>
    </row>
    <row r="15" spans="1:56" ht="25.5" customHeight="1">
      <c r="A15" s="53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5"/>
      <c r="P15" s="35"/>
      <c r="Q15" s="35"/>
      <c r="R15" s="22"/>
      <c r="S15" s="23"/>
      <c r="T15" s="24"/>
      <c r="U15" s="24"/>
      <c r="V15" s="23"/>
      <c r="W15" s="36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26.25" customHeight="1">
      <c r="A16" s="13" t="s">
        <v>11</v>
      </c>
      <c r="B16" s="14"/>
      <c r="C16" s="14"/>
      <c r="D16" s="15"/>
      <c r="E16" s="15"/>
      <c r="F16" s="15"/>
      <c r="G16" s="15"/>
      <c r="H16" s="15"/>
      <c r="I16" s="15"/>
      <c r="J16" s="15"/>
      <c r="K16" s="14"/>
      <c r="L16" s="14"/>
      <c r="M16" s="14"/>
      <c r="N16" s="14"/>
      <c r="O16" s="14"/>
      <c r="P16" s="11"/>
      <c r="Q16" s="11"/>
      <c r="R16" s="22"/>
      <c r="S16" s="23"/>
      <c r="T16" s="23"/>
      <c r="U16" s="23"/>
      <c r="V16" s="23"/>
      <c r="W16" s="23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26.25" customHeight="1">
      <c r="A17" s="13" t="s">
        <v>43</v>
      </c>
      <c r="B17" s="14"/>
      <c r="C17" s="14"/>
      <c r="D17" s="15"/>
      <c r="E17" s="15"/>
      <c r="F17" s="15"/>
      <c r="G17" s="15"/>
      <c r="H17" s="15"/>
      <c r="I17" s="15"/>
      <c r="J17" s="15"/>
      <c r="K17" s="14"/>
      <c r="L17" s="14"/>
      <c r="M17" s="14"/>
      <c r="N17" s="14"/>
      <c r="O17" s="14"/>
      <c r="P17" s="11"/>
      <c r="Q17" s="11"/>
      <c r="R17" s="12"/>
      <c r="S17" s="11"/>
      <c r="T17" s="11"/>
      <c r="U17" s="11"/>
      <c r="V17" s="11"/>
      <c r="W17" s="1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8.1" customHeight="1">
      <c r="A18" s="16"/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12"/>
      <c r="S18" s="11"/>
      <c r="T18" s="11"/>
      <c r="U18" s="11"/>
      <c r="V18" s="11"/>
      <c r="W18" s="11"/>
    </row>
    <row r="19" spans="1:56" ht="26.25" customHeight="1">
      <c r="A19" s="57" t="s">
        <v>12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14"/>
      <c r="P19" s="11"/>
      <c r="Q19" s="11"/>
      <c r="R19" s="12"/>
      <c r="S19" s="11"/>
      <c r="T19" s="11"/>
      <c r="U19" s="11"/>
      <c r="V19" s="11"/>
      <c r="W19" s="11"/>
    </row>
    <row r="20" spans="1:56" ht="25.5" customHeight="1">
      <c r="A20" s="57" t="s">
        <v>44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12"/>
      <c r="Q20" s="12"/>
      <c r="R20" s="12"/>
      <c r="S20" s="11"/>
      <c r="T20" s="11"/>
      <c r="U20" s="11"/>
      <c r="V20" s="11"/>
      <c r="W20" s="11"/>
    </row>
    <row r="21" spans="1:56" ht="26.25" customHeight="1">
      <c r="A21" s="17"/>
      <c r="B21" s="14"/>
      <c r="C21" s="14"/>
      <c r="D21" s="15"/>
      <c r="E21" s="15"/>
      <c r="F21" s="15"/>
      <c r="G21" s="15"/>
      <c r="H21" s="15"/>
      <c r="I21" s="15"/>
      <c r="J21" s="15"/>
      <c r="K21" s="14"/>
      <c r="L21" s="14"/>
      <c r="M21" s="14"/>
      <c r="N21" s="14"/>
      <c r="O21" s="14"/>
      <c r="P21" s="31"/>
      <c r="Q21" s="31"/>
      <c r="R21" s="11"/>
      <c r="S21" s="11"/>
      <c r="T21" s="11"/>
      <c r="U21" s="11"/>
      <c r="V21" s="11"/>
      <c r="W21" s="11"/>
    </row>
    <row r="22" spans="1:56" ht="8.1" customHeight="1">
      <c r="A22" s="17"/>
      <c r="B22" s="14"/>
      <c r="C22" s="14"/>
      <c r="D22" s="15"/>
      <c r="E22" s="15"/>
      <c r="F22" s="15"/>
      <c r="G22" s="15"/>
      <c r="H22" s="15"/>
      <c r="I22" s="15"/>
      <c r="J22" s="15"/>
      <c r="K22" s="14"/>
      <c r="L22" s="14"/>
      <c r="M22" s="14"/>
      <c r="N22" s="14"/>
      <c r="O22" s="14"/>
      <c r="P22" s="12"/>
      <c r="Q22" s="12"/>
      <c r="R22" s="12"/>
      <c r="S22" s="11"/>
      <c r="T22" s="11"/>
      <c r="U22" s="11"/>
      <c r="V22" s="11"/>
      <c r="W22" s="11"/>
    </row>
    <row r="23" spans="1:56" ht="27.75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12"/>
      <c r="Q23" s="12"/>
      <c r="R23" s="12"/>
      <c r="S23" s="11"/>
      <c r="T23" s="11"/>
      <c r="U23" s="11"/>
      <c r="V23" s="11"/>
      <c r="W23" s="11"/>
    </row>
  </sheetData>
  <mergeCells count="6">
    <mergeCell ref="A1:R1"/>
    <mergeCell ref="A14:N14"/>
    <mergeCell ref="A15:O15"/>
    <mergeCell ref="E6:F6"/>
    <mergeCell ref="A20:O20"/>
    <mergeCell ref="A19:N19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2026-06-15T06:51:09Z</dcterms:modified>
</cp:coreProperties>
</file>