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58) ЗК_црз 000,00 (НМЦК   ,00) (дог 15т от) полиграфия ЛОТ 5\"/>
    </mc:Choice>
  </mc:AlternateContent>
  <xr:revisionPtr revIDLastSave="0" documentId="13_ncr:1_{AD7DE51A-CAFB-43AF-BDA6-2A8FA1D22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" i="1" l="1"/>
  <c r="U13" i="1" s="1"/>
  <c r="V13" i="1" s="1"/>
  <c r="T14" i="1"/>
  <c r="U14" i="1" s="1"/>
  <c r="V14" i="1" s="1"/>
  <c r="T15" i="1"/>
  <c r="U15" i="1" s="1"/>
  <c r="V15" i="1" s="1"/>
  <c r="T10" i="1"/>
  <c r="U10" i="1" s="1"/>
  <c r="V10" i="1" s="1"/>
  <c r="T11" i="1"/>
  <c r="U11" i="1" s="1"/>
  <c r="V11" i="1" s="1"/>
  <c r="T12" i="1"/>
  <c r="W12" i="1" s="1"/>
  <c r="W13" i="1" l="1"/>
  <c r="W15" i="1"/>
  <c r="W14" i="1"/>
  <c r="W10" i="1"/>
  <c r="U12" i="1"/>
  <c r="V12" i="1" s="1"/>
  <c r="W11" i="1"/>
  <c r="W16" i="1" l="1"/>
  <c r="E6" i="1" s="1"/>
</calcChain>
</file>

<file path=xl/sharedStrings.xml><?xml version="1.0" encoding="utf-8"?>
<sst xmlns="http://schemas.openxmlformats.org/spreadsheetml/2006/main" count="98" uniqueCount="65">
  <si>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</si>
  <si>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</si>
  <si>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</si>
  <si>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</si>
  <si>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</si>
  <si>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</si>
  <si>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</si>
  <si>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</si>
  <si>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</si>
  <si>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</si>
  <si>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</si>
  <si>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</si>
  <si>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</si>
  <si>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</si>
  <si>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</si>
  <si>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</si>
  <si>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</si>
  <si>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</si>
  <si>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t>4+0</t>
  </si>
  <si>
    <t>Переплет (пленка, уф-лак, тиснение)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</si>
  <si>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</si>
  <si>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</si>
  <si>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</si>
  <si>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</si>
  <si>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</si>
  <si>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</si>
  <si>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шитье нитками</t>
  </si>
  <si>
    <t>офсетная 80 гр/м2</t>
  </si>
  <si>
    <t>Красочность (обложка)</t>
  </si>
  <si>
    <t>тат.</t>
  </si>
  <si>
    <t>Срок выполнения работ - 14 календарных дней  со дня подписания контракта</t>
  </si>
  <si>
    <t>Хабибуллина Л.Г.</t>
  </si>
  <si>
    <t>Молчи</t>
  </si>
  <si>
    <t>тат</t>
  </si>
  <si>
    <t>70*90 1/32      ( 107*165 мм в готовом виде)</t>
  </si>
  <si>
    <t>7бц с матовой припрессовкой пленкой</t>
  </si>
  <si>
    <t>1+1</t>
  </si>
  <si>
    <t>мелованная матовая 115 гр/м2</t>
  </si>
  <si>
    <t>офсетная 120 гр /м2; чистый</t>
  </si>
  <si>
    <t>Р.Харисов (Ренат Харис)</t>
  </si>
  <si>
    <t>В раздумьях ( Сборник поэм и стихотворений)</t>
  </si>
  <si>
    <t>84*108 1/32 (128*200мм в готовом виде)</t>
  </si>
  <si>
    <t>7 бц с матовой припрессовкой пленкой</t>
  </si>
  <si>
    <t>Х.Такташ</t>
  </si>
  <si>
    <t>Письма в грядущее</t>
  </si>
  <si>
    <t>84*108 1/32 (128*200 мм в готовом виде)</t>
  </si>
  <si>
    <t xml:space="preserve">7 бц с матовой припрессовкой пленкой + блинтовое тиснение золотой  фольгой 60% </t>
  </si>
  <si>
    <t>офсетная  80 гр/м2</t>
  </si>
  <si>
    <t>мелованная матовая 130 гр/м2</t>
  </si>
  <si>
    <t>офсетная  120 гр/м2;чистый</t>
  </si>
  <si>
    <t>Х. Салимжанов</t>
  </si>
  <si>
    <t>Записки актера</t>
  </si>
  <si>
    <t>7 бц с матовой припрессовкой пленкой +блинтовое тиснение золотой фольгой 50 %</t>
  </si>
  <si>
    <t>офсетная 80гр/м2.</t>
  </si>
  <si>
    <t>офсетная 120гр/м2, чистый</t>
  </si>
  <si>
    <t>Х.Салимжанов</t>
  </si>
  <si>
    <t>Художетсвенное слово</t>
  </si>
  <si>
    <t>офсетная 120 гр/м2, чистый</t>
  </si>
  <si>
    <t>Наджми К.Г.</t>
  </si>
  <si>
    <t>Светлая тропа</t>
  </si>
  <si>
    <t>Тираж в экз.</t>
  </si>
  <si>
    <t>Формат готовый</t>
  </si>
  <si>
    <t>Форзац (бумага/ красочность)</t>
  </si>
  <si>
    <t>Картон, тип, толщина</t>
  </si>
  <si>
    <t>Дата подготовки обоснования НМЦК: 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</si>
</sst>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5"/>
  <sheetViews>
    <sheetView showGridLines="0" tabSelected="1" topLeftCell="A9" zoomScale="70" zoomScaleNormal="70" workbookViewId="0">
      <selection activeCell="J11" sqref="J11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5" width="13.85546875" style="1" bestFit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28515625" style="1" bestFit="1" customWidth="1"/>
    <col min="24" max="24" width="26.140625" style="1" customWidth="1"/>
    <col min="25" max="16384" width="8.85546875" style="1"/>
  </cols>
  <sheetData>
    <row r="1" spans="1:23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23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23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23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23" ht="21" customHeight="1">
      <c r="A5" s="4" t="s">
        <v>20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23" ht="21" customHeight="1">
      <c r="A6" s="4" t="s">
        <v>14</v>
      </c>
      <c r="B6" s="27"/>
      <c r="C6" s="27"/>
      <c r="D6" s="6"/>
      <c r="E6" s="56">
        <f>W16</f>
        <v>1037728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23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23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23" ht="60" customHeight="1">
      <c r="A9" s="40" t="s">
        <v>1</v>
      </c>
      <c r="B9" s="40" t="s">
        <v>25</v>
      </c>
      <c r="C9" s="38" t="s">
        <v>2</v>
      </c>
      <c r="D9" s="39" t="s">
        <v>3</v>
      </c>
      <c r="E9" s="39" t="s">
        <v>4</v>
      </c>
      <c r="F9" s="39" t="s">
        <v>60</v>
      </c>
      <c r="G9" s="39" t="s">
        <v>61</v>
      </c>
      <c r="H9" s="39" t="s">
        <v>5</v>
      </c>
      <c r="I9" s="39" t="s">
        <v>19</v>
      </c>
      <c r="J9" s="39" t="s">
        <v>6</v>
      </c>
      <c r="K9" s="39" t="s">
        <v>7</v>
      </c>
      <c r="L9" s="39" t="s">
        <v>28</v>
      </c>
      <c r="M9" s="39" t="s">
        <v>8</v>
      </c>
      <c r="N9" s="39" t="s">
        <v>62</v>
      </c>
      <c r="O9" s="39" t="s">
        <v>63</v>
      </c>
      <c r="P9" s="39"/>
      <c r="Q9" s="39" t="s">
        <v>21</v>
      </c>
      <c r="R9" s="39" t="s">
        <v>22</v>
      </c>
      <c r="S9" s="39" t="s">
        <v>23</v>
      </c>
      <c r="T9" s="39" t="s">
        <v>24</v>
      </c>
      <c r="U9" s="41"/>
      <c r="V9" s="39" t="s">
        <v>9</v>
      </c>
      <c r="W9" s="42" t="s">
        <v>10</v>
      </c>
    </row>
    <row r="10" spans="1:23" ht="100.5" customHeight="1">
      <c r="A10" s="44">
        <v>1</v>
      </c>
      <c r="B10" s="46" t="s">
        <v>31</v>
      </c>
      <c r="C10" s="46" t="s">
        <v>32</v>
      </c>
      <c r="D10" s="46" t="s">
        <v>33</v>
      </c>
      <c r="E10" s="46">
        <v>112</v>
      </c>
      <c r="F10" s="46">
        <v>1000</v>
      </c>
      <c r="G10" s="46" t="s">
        <v>34</v>
      </c>
      <c r="H10" s="46" t="s">
        <v>26</v>
      </c>
      <c r="I10" s="46" t="s">
        <v>35</v>
      </c>
      <c r="J10" s="46" t="s">
        <v>36</v>
      </c>
      <c r="K10" s="46" t="s">
        <v>27</v>
      </c>
      <c r="L10" s="46" t="s">
        <v>18</v>
      </c>
      <c r="M10" s="46" t="s">
        <v>37</v>
      </c>
      <c r="N10" s="46" t="s">
        <v>38</v>
      </c>
      <c r="O10" s="46">
        <v>1.75</v>
      </c>
      <c r="P10" s="46"/>
      <c r="Q10" s="45">
        <v>88</v>
      </c>
      <c r="R10" s="45">
        <v>90.5</v>
      </c>
      <c r="S10" s="45">
        <v>90</v>
      </c>
      <c r="T10" s="45">
        <f t="shared" ref="T10:T12" si="0">ROUND(AVERAGE(Q10:S10),2)</f>
        <v>89.5</v>
      </c>
      <c r="U10" s="45">
        <f t="shared" ref="U10:U12" si="1">SQRT(((Q10-T10)*(Q10-T10)+(R10-T10)*(R10-T10)+(S10-T10)*(S10-T10))/2)</f>
        <v>1.3228756555322954</v>
      </c>
      <c r="V10" s="45">
        <f t="shared" ref="V10:V12" si="2">(U10/T10)*100</f>
        <v>1.4780733581366428</v>
      </c>
      <c r="W10" s="45">
        <f>T10*F10</f>
        <v>89500</v>
      </c>
    </row>
    <row r="11" spans="1:23" ht="100.5" customHeight="1">
      <c r="A11" s="44">
        <v>2</v>
      </c>
      <c r="B11" s="46" t="s">
        <v>39</v>
      </c>
      <c r="C11" s="46" t="s">
        <v>40</v>
      </c>
      <c r="D11" s="46" t="s">
        <v>29</v>
      </c>
      <c r="E11" s="46">
        <v>328</v>
      </c>
      <c r="F11" s="46">
        <v>1000</v>
      </c>
      <c r="G11" s="46" t="s">
        <v>41</v>
      </c>
      <c r="H11" s="46" t="s">
        <v>26</v>
      </c>
      <c r="I11" s="46" t="s">
        <v>42</v>
      </c>
      <c r="J11" s="46" t="s">
        <v>36</v>
      </c>
      <c r="K11" s="46" t="s">
        <v>27</v>
      </c>
      <c r="L11" s="46" t="s">
        <v>18</v>
      </c>
      <c r="M11" s="46" t="s">
        <v>37</v>
      </c>
      <c r="N11" s="46" t="s">
        <v>38</v>
      </c>
      <c r="O11" s="46">
        <v>2</v>
      </c>
      <c r="P11" s="46"/>
      <c r="Q11" s="45">
        <v>199</v>
      </c>
      <c r="R11" s="45">
        <v>201</v>
      </c>
      <c r="S11" s="45">
        <v>202</v>
      </c>
      <c r="T11" s="45">
        <f t="shared" si="0"/>
        <v>200.67</v>
      </c>
      <c r="U11" s="45">
        <f t="shared" si="1"/>
        <v>1.5275306870894607</v>
      </c>
      <c r="V11" s="45">
        <f t="shared" si="2"/>
        <v>0.76121527238224984</v>
      </c>
      <c r="W11" s="45">
        <f t="shared" ref="W11:W12" si="3">T11*F11</f>
        <v>200670</v>
      </c>
    </row>
    <row r="12" spans="1:23" ht="100.5" customHeight="1">
      <c r="A12" s="44">
        <v>3</v>
      </c>
      <c r="B12" s="46" t="s">
        <v>43</v>
      </c>
      <c r="C12" s="46" t="s">
        <v>44</v>
      </c>
      <c r="D12" s="46" t="s">
        <v>33</v>
      </c>
      <c r="E12" s="46">
        <v>304</v>
      </c>
      <c r="F12" s="46">
        <v>1300</v>
      </c>
      <c r="G12" s="46" t="s">
        <v>45</v>
      </c>
      <c r="H12" s="46" t="s">
        <v>26</v>
      </c>
      <c r="I12" s="46" t="s">
        <v>46</v>
      </c>
      <c r="J12" s="46" t="s">
        <v>36</v>
      </c>
      <c r="K12" s="46" t="s">
        <v>47</v>
      </c>
      <c r="L12" s="46" t="s">
        <v>18</v>
      </c>
      <c r="M12" s="46" t="s">
        <v>48</v>
      </c>
      <c r="N12" s="46" t="s">
        <v>49</v>
      </c>
      <c r="O12" s="46">
        <v>2</v>
      </c>
      <c r="P12" s="46"/>
      <c r="Q12" s="45">
        <v>195</v>
      </c>
      <c r="R12" s="45">
        <v>198</v>
      </c>
      <c r="S12" s="45">
        <v>197</v>
      </c>
      <c r="T12" s="45">
        <f t="shared" si="0"/>
        <v>196.67</v>
      </c>
      <c r="U12" s="45">
        <f t="shared" si="1"/>
        <v>1.5275306870894607</v>
      </c>
      <c r="V12" s="45">
        <f t="shared" si="2"/>
        <v>0.77669735449710731</v>
      </c>
      <c r="W12" s="45">
        <f t="shared" si="3"/>
        <v>255670.99999999997</v>
      </c>
    </row>
    <row r="13" spans="1:23" ht="100.5" customHeight="1">
      <c r="A13" s="44">
        <v>4</v>
      </c>
      <c r="B13" s="46" t="s">
        <v>58</v>
      </c>
      <c r="C13" s="46" t="s">
        <v>59</v>
      </c>
      <c r="D13" s="46" t="s">
        <v>33</v>
      </c>
      <c r="E13" s="46">
        <v>288</v>
      </c>
      <c r="F13" s="46">
        <v>1100</v>
      </c>
      <c r="G13" s="46" t="s">
        <v>45</v>
      </c>
      <c r="H13" s="46" t="s">
        <v>26</v>
      </c>
      <c r="I13" s="46" t="s">
        <v>46</v>
      </c>
      <c r="J13" s="46" t="s">
        <v>36</v>
      </c>
      <c r="K13" s="46" t="s">
        <v>47</v>
      </c>
      <c r="L13" s="46" t="s">
        <v>18</v>
      </c>
      <c r="M13" s="46" t="s">
        <v>48</v>
      </c>
      <c r="N13" s="46" t="s">
        <v>49</v>
      </c>
      <c r="O13" s="46">
        <v>2</v>
      </c>
      <c r="P13" s="46"/>
      <c r="Q13" s="45">
        <v>189.5</v>
      </c>
      <c r="R13" s="45">
        <v>193</v>
      </c>
      <c r="S13" s="45">
        <v>191</v>
      </c>
      <c r="T13" s="45">
        <f t="shared" ref="T13" si="4">ROUND(AVERAGE(Q13:S13),2)</f>
        <v>191.17</v>
      </c>
      <c r="U13" s="45">
        <f t="shared" ref="U13" si="5">SQRT(((Q13-T13)*(Q13-T13)+(R13-T13)*(R13-T13)+(S13-T13)*(S13-T13))/2)</f>
        <v>1.7559470379256887</v>
      </c>
      <c r="V13" s="45">
        <f t="shared" ref="V13" si="6">(U13/T13)*100</f>
        <v>0.91852646227216039</v>
      </c>
      <c r="W13" s="45">
        <f t="shared" ref="W13" si="7">T13*F13</f>
        <v>210287</v>
      </c>
    </row>
    <row r="14" spans="1:23" ht="100.5" customHeight="1">
      <c r="A14" s="44">
        <v>5</v>
      </c>
      <c r="B14" s="46" t="s">
        <v>50</v>
      </c>
      <c r="C14" s="46" t="s">
        <v>51</v>
      </c>
      <c r="D14" s="46" t="s">
        <v>33</v>
      </c>
      <c r="E14" s="46">
        <v>160</v>
      </c>
      <c r="F14" s="46">
        <v>1100</v>
      </c>
      <c r="G14" s="46" t="s">
        <v>45</v>
      </c>
      <c r="H14" s="46" t="s">
        <v>26</v>
      </c>
      <c r="I14" s="46" t="s">
        <v>52</v>
      </c>
      <c r="J14" s="46" t="s">
        <v>36</v>
      </c>
      <c r="K14" s="46" t="s">
        <v>53</v>
      </c>
      <c r="L14" s="46" t="s">
        <v>18</v>
      </c>
      <c r="M14" s="46" t="s">
        <v>48</v>
      </c>
      <c r="N14" s="46" t="s">
        <v>54</v>
      </c>
      <c r="O14" s="46">
        <v>1.75</v>
      </c>
      <c r="P14" s="46"/>
      <c r="Q14" s="45">
        <v>139</v>
      </c>
      <c r="R14" s="45">
        <v>141.5</v>
      </c>
      <c r="S14" s="45">
        <v>140</v>
      </c>
      <c r="T14" s="45">
        <f t="shared" ref="T14:T15" si="8">ROUND(AVERAGE(Q14:S14),2)</f>
        <v>140.16999999999999</v>
      </c>
      <c r="U14" s="45">
        <f t="shared" ref="U14:U15" si="9">SQRT(((Q14-T14)*(Q14-T14)+(R14-T14)*(R14-T14)+(S14-T14)*(S14-T14))/2)</f>
        <v>1.2583123618561489</v>
      </c>
      <c r="V14" s="45">
        <f t="shared" ref="V14:V15" si="10">(U14/T14)*100</f>
        <v>0.89770447446397161</v>
      </c>
      <c r="W14" s="45">
        <f t="shared" ref="W14:W15" si="11">T14*F14</f>
        <v>154187</v>
      </c>
    </row>
    <row r="15" spans="1:23" ht="100.5" customHeight="1">
      <c r="A15" s="44">
        <v>6</v>
      </c>
      <c r="B15" s="46" t="s">
        <v>55</v>
      </c>
      <c r="C15" s="46" t="s">
        <v>56</v>
      </c>
      <c r="D15" s="46" t="s">
        <v>33</v>
      </c>
      <c r="E15" s="46">
        <v>96</v>
      </c>
      <c r="F15" s="46">
        <v>1100</v>
      </c>
      <c r="G15" s="46" t="s">
        <v>45</v>
      </c>
      <c r="H15" s="46" t="s">
        <v>26</v>
      </c>
      <c r="I15" s="46" t="s">
        <v>52</v>
      </c>
      <c r="J15" s="46" t="s">
        <v>36</v>
      </c>
      <c r="K15" s="46" t="s">
        <v>53</v>
      </c>
      <c r="L15" s="46" t="s">
        <v>18</v>
      </c>
      <c r="M15" s="46" t="s">
        <v>48</v>
      </c>
      <c r="N15" s="46" t="s">
        <v>57</v>
      </c>
      <c r="O15" s="46">
        <v>1.75</v>
      </c>
      <c r="P15" s="46"/>
      <c r="Q15" s="45">
        <v>114.5</v>
      </c>
      <c r="R15" s="45">
        <v>117</v>
      </c>
      <c r="S15" s="45">
        <v>116</v>
      </c>
      <c r="T15" s="45">
        <f t="shared" si="8"/>
        <v>115.83</v>
      </c>
      <c r="U15" s="45">
        <f t="shared" si="9"/>
        <v>1.2583123618561489</v>
      </c>
      <c r="V15" s="45">
        <f t="shared" si="10"/>
        <v>1.0863440920799006</v>
      </c>
      <c r="W15" s="45">
        <f t="shared" si="11"/>
        <v>127413</v>
      </c>
    </row>
    <row r="16" spans="1:23" s="21" customFormat="1" ht="18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28"/>
      <c r="P16" s="34"/>
      <c r="Q16" s="34"/>
      <c r="R16" s="34"/>
      <c r="S16" s="34"/>
      <c r="T16" s="26"/>
      <c r="U16" s="29"/>
      <c r="V16" s="30"/>
      <c r="W16" s="43">
        <f>SUM(W10:W15)</f>
        <v>1037728</v>
      </c>
    </row>
    <row r="17" spans="1:56" ht="25.5" customHeight="1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/>
      <c r="P17" s="35"/>
      <c r="Q17" s="35"/>
      <c r="R17" s="22"/>
      <c r="S17" s="23"/>
      <c r="T17" s="24"/>
      <c r="U17" s="24"/>
      <c r="V17" s="23"/>
      <c r="W17" s="36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26.25" customHeight="1">
      <c r="A18" s="13" t="s">
        <v>11</v>
      </c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22"/>
      <c r="S18" s="23"/>
      <c r="T18" s="23"/>
      <c r="U18" s="23"/>
      <c r="V18" s="23"/>
      <c r="W18" s="23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26.25" customHeight="1">
      <c r="A19" s="13" t="s">
        <v>64</v>
      </c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11"/>
      <c r="Q19" s="11"/>
      <c r="R19" s="12"/>
      <c r="S19" s="11"/>
      <c r="T19" s="11"/>
      <c r="U19" s="11"/>
      <c r="V19" s="11"/>
      <c r="W19" s="1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8.1" customHeight="1">
      <c r="A20" s="16"/>
      <c r="B20" s="14"/>
      <c r="C20" s="14"/>
      <c r="D20" s="15"/>
      <c r="E20" s="15"/>
      <c r="F20" s="15"/>
      <c r="G20" s="15"/>
      <c r="H20" s="15"/>
      <c r="I20" s="15"/>
      <c r="J20" s="15"/>
      <c r="K20" s="14"/>
      <c r="L20" s="14"/>
      <c r="M20" s="14"/>
      <c r="N20" s="14"/>
      <c r="O20" s="14"/>
      <c r="P20" s="11"/>
      <c r="Q20" s="11"/>
      <c r="R20" s="12"/>
      <c r="S20" s="11"/>
      <c r="T20" s="11"/>
      <c r="U20" s="11"/>
      <c r="V20" s="11"/>
      <c r="W20" s="11"/>
    </row>
    <row r="21" spans="1:56" ht="26.25" customHeight="1">
      <c r="A21" s="57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14"/>
      <c r="P21" s="11"/>
      <c r="Q21" s="11"/>
      <c r="R21" s="12"/>
      <c r="S21" s="11"/>
      <c r="T21" s="11"/>
      <c r="U21" s="11"/>
      <c r="V21" s="11"/>
      <c r="W21" s="11"/>
    </row>
    <row r="22" spans="1:56" ht="25.5" customHeight="1">
      <c r="A22" s="57" t="s">
        <v>30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12"/>
      <c r="Q22" s="12"/>
      <c r="R22" s="12"/>
      <c r="S22" s="11"/>
      <c r="T22" s="11"/>
      <c r="U22" s="11"/>
      <c r="V22" s="11"/>
      <c r="W22" s="11"/>
    </row>
    <row r="23" spans="1:56" ht="26.25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31"/>
      <c r="Q23" s="31"/>
      <c r="R23" s="11"/>
      <c r="S23" s="11"/>
      <c r="T23" s="11"/>
      <c r="U23" s="11"/>
      <c r="V23" s="11"/>
      <c r="W23" s="11"/>
    </row>
    <row r="24" spans="1:56" ht="8.1" customHeight="1">
      <c r="A24" s="17"/>
      <c r="B24" s="14"/>
      <c r="C24" s="14"/>
      <c r="D24" s="15"/>
      <c r="E24" s="15"/>
      <c r="F24" s="15"/>
      <c r="G24" s="15"/>
      <c r="H24" s="15"/>
      <c r="I24" s="15"/>
      <c r="J24" s="15"/>
      <c r="K24" s="14"/>
      <c r="L24" s="14"/>
      <c r="M24" s="14"/>
      <c r="N24" s="14"/>
      <c r="O24" s="14"/>
      <c r="P24" s="12"/>
      <c r="Q24" s="12"/>
      <c r="R24" s="12"/>
      <c r="S24" s="11"/>
      <c r="T24" s="11"/>
      <c r="U24" s="11"/>
      <c r="V24" s="11"/>
      <c r="W24" s="11"/>
    </row>
    <row r="25" spans="1:56" ht="27.75" customHeight="1">
      <c r="A25" s="17"/>
      <c r="B25" s="14"/>
      <c r="C25" s="14"/>
      <c r="D25" s="15"/>
      <c r="E25" s="15"/>
      <c r="F25" s="15"/>
      <c r="G25" s="15"/>
      <c r="H25" s="15"/>
      <c r="I25" s="15"/>
      <c r="J25" s="15"/>
      <c r="K25" s="14"/>
      <c r="L25" s="14"/>
      <c r="M25" s="14"/>
      <c r="N25" s="14"/>
      <c r="O25" s="14"/>
      <c r="P25" s="12"/>
      <c r="Q25" s="12"/>
      <c r="R25" s="12"/>
      <c r="S25" s="11"/>
      <c r="T25" s="11"/>
      <c r="U25" s="11"/>
      <c r="V25" s="11"/>
      <c r="W25" s="11"/>
    </row>
  </sheetData>
  <mergeCells count="6">
    <mergeCell ref="A1:R1"/>
    <mergeCell ref="A16:N16"/>
    <mergeCell ref="A17:O17"/>
    <mergeCell ref="E6:F6"/>
    <mergeCell ref="A22:O22"/>
    <mergeCell ref="A21:N21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2026-06-18T06:27:48Z</dcterms:modified>
</cp:coreProperties>
</file>