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9C2D0D5-4E90-4A22-B6FD-23C9100CCDEE}" xr6:coauthVersionLast="47" xr6:coauthVersionMax="47" xr10:uidLastSave="{00000000-0000-0000-0000-000000000000}"/>
  <bookViews>
    <workbookView xWindow="-75" yWindow="-75" windowWidth="28950" windowHeight="15750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H11" i="1" s="1"/>
  <c r="I10" i="1"/>
  <c r="J11" i="1" l="1"/>
  <c r="J10" i="1"/>
  <c r="J12" i="1" s="1"/>
  <c r="H10" i="1"/>
</calcChain>
</file>

<file path=xl/sharedStrings.xml><?xml version="1.0" encoding="utf-8"?>
<sst xmlns="http://schemas.openxmlformats.org/spreadsheetml/2006/main" count="27" uniqueCount="26">
  <si>
    <t>№ п/п</t>
  </si>
  <si>
    <t>Ед. изм.</t>
  </si>
  <si>
    <t>Кол-во</t>
  </si>
  <si>
    <t>рубль</t>
  </si>
  <si>
    <t xml:space="preserve">Дата обоснования </t>
  </si>
  <si>
    <t xml:space="preserve">ИТОГО </t>
  </si>
  <si>
    <t>Для определения и обоснования начальной (максимальной) цены договора использовался метод сопоставимых рыночных цен (анализа рынка), путем выбора среднего размера цены из рассмотренных коммерческих предложений:</t>
  </si>
  <si>
    <t>Наименование   товара</t>
  </si>
  <si>
    <t>Коммерческое предложение  №1</t>
  </si>
  <si>
    <t>Коммерческое предложение  №2</t>
  </si>
  <si>
    <t>Коммерческое предложение  №3</t>
  </si>
  <si>
    <r>
      <t xml:space="preserve">Обоснование начальной (максимальной) цены договора  </t>
    </r>
    <r>
      <rPr>
        <b/>
        <i/>
        <sz val="11"/>
        <rFont val="Times New Roman"/>
        <family val="1"/>
        <charset val="204"/>
      </rPr>
      <t xml:space="preserve"> </t>
    </r>
  </si>
  <si>
    <t xml:space="preserve">Часть №4 </t>
  </si>
  <si>
    <t>шт.</t>
  </si>
  <si>
    <t xml:space="preserve">Средняя цена </t>
  </si>
  <si>
    <t xml:space="preserve">НМЦД </t>
  </si>
  <si>
    <t xml:space="preserve">Счетчик электроэнергии однофазный прямого включения </t>
  </si>
  <si>
    <t>Цены поставщиков (исполнителей, подрядчиков) за единицу ТРУ( рублей)</t>
  </si>
  <si>
    <t xml:space="preserve">Коэфф. Вариации % </t>
  </si>
  <si>
    <r>
      <t xml:space="preserve">Коэффициент вариации более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неоднородной.</t>
    </r>
  </si>
  <si>
    <t xml:space="preserve">Поставка приборов учета электрической энергии для пополнения аварийного запаса для нужд ООО «Интеграция»  </t>
  </si>
  <si>
    <t>Счетчик электроэнергии трёхфазный прямого включения</t>
  </si>
  <si>
    <t>№ 6711 от «20» апреля 2026г.</t>
  </si>
  <si>
    <t>9476/ЕАДМ/ЭУ от 21.08.2026 г.</t>
  </si>
  <si>
    <t>№ 83 от «21» август 2026 г.</t>
  </si>
  <si>
    <t>Начальная (максимальная) цена договора составляет:  1 227 715,60 руб.(Пятьсот восемьдесят две тысячи шестьсот восемьдесят четыре) рубля 40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</si>
</sst>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  <font>
      <b/>
      <i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/>
    </xf>
    <xf numFmtId="0" fontId="4" fillId="0" borderId="0" xfId="0" applyFont="1" applyFill="1"/>
    <xf numFmtId="4" fontId="4" fillId="0" borderId="1" xfId="0" applyNumberFormat="1" applyFont="1" applyFill="1" applyBorder="1"/>
    <xf numFmtId="4" fontId="4" fillId="0" borderId="1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0" xfId="0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1" fillId="0" borderId="0" xfId="0" applyFont="1" applyAlignment="1">
      <alignment horizontal="left" vertical="center" indent="5"/>
    </xf>
    <xf numFmtId="4" fontId="3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8" fillId="0" borderId="0" xfId="0" applyFont="1" applyFill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Fill="1"/>
    <xf numFmtId="0" fontId="8" fillId="0" borderId="0" xfId="0" applyFont="1" applyAlignment="1">
      <alignment horizontal="left" vertical="center" indent="5"/>
    </xf>
    <xf numFmtId="0" fontId="10" fillId="0" borderId="0" xfId="0" applyFont="1" applyAlignment="1">
      <alignment horizontal="left" vertical="center" indent="5"/>
    </xf>
    <xf numFmtId="0" fontId="11" fillId="0" borderId="0" xfId="0" applyFont="1" applyFill="1"/>
    <xf numFmtId="0" fontId="1" fillId="0" borderId="0" xfId="0" applyFont="1" applyFill="1"/>
    <xf numFmtId="0" fontId="1" fillId="0" borderId="0" xfId="0" applyFont="1"/>
    <xf numFmtId="0" fontId="4" fillId="0" borderId="0" xfId="0" applyFont="1"/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/>
    <xf numFmtId="4" fontId="0" fillId="0" borderId="0" xfId="0" applyNumberFormat="1"/>
    <xf numFmtId="4" fontId="0" fillId="0" borderId="0" xfId="0" applyNumberForma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7" zoomScale="130" zoomScaleNormal="130" workbookViewId="0">
      <selection activeCell="I11" sqref="I11"/>
    </sheetView>
  </sheetViews>
  <sheetFormatPr defaultRowHeight="15" x14ac:dyDescent="0.25"/>
  <cols>
    <col min="1" max="1" width="4.42578125" style="1" customWidth="1"/>
    <col min="2" max="2" width="19.140625" style="23" customWidth="1"/>
    <col min="3" max="3" width="8.42578125" style="1" customWidth="1"/>
    <col min="4" max="4" width="7.42578125" style="5" customWidth="1"/>
    <col min="5" max="7" width="14.28515625" style="1" customWidth="1"/>
    <col min="8" max="8" width="13.28515625" style="1" customWidth="1"/>
    <col min="9" max="9" width="15.85546875" style="1" customWidth="1"/>
    <col min="10" max="10" width="12.85546875" style="32" customWidth="1"/>
    <col min="12" max="12" width="9.140625" customWidth="1"/>
  </cols>
  <sheetData>
    <row r="1" spans="1:12" ht="27.75" customHeight="1" x14ac:dyDescent="0.25">
      <c r="B1" s="52" t="s">
        <v>12</v>
      </c>
      <c r="C1" s="52"/>
      <c r="D1" s="52"/>
      <c r="E1" s="52"/>
      <c r="F1" s="52"/>
      <c r="G1" s="52"/>
      <c r="H1" s="52"/>
      <c r="I1" s="52"/>
    </row>
    <row r="2" spans="1:12" ht="26.25" customHeight="1" x14ac:dyDescent="0.25">
      <c r="B2" s="53" t="s">
        <v>11</v>
      </c>
      <c r="C2" s="53"/>
      <c r="D2" s="53"/>
      <c r="E2" s="53"/>
      <c r="F2" s="53"/>
      <c r="G2" s="53"/>
      <c r="H2" s="53"/>
      <c r="I2" s="53"/>
    </row>
    <row r="3" spans="1:12" ht="31.15" customHeight="1" x14ac:dyDescent="0.25">
      <c r="B3" s="53" t="s">
        <v>20</v>
      </c>
      <c r="C3" s="53"/>
      <c r="D3" s="53"/>
      <c r="E3" s="53"/>
      <c r="F3" s="53"/>
      <c r="G3" s="53"/>
      <c r="H3" s="53"/>
      <c r="I3" s="53"/>
    </row>
    <row r="4" spans="1:12" ht="48" customHeight="1" x14ac:dyDescent="0.25">
      <c r="B4" s="52" t="s">
        <v>6</v>
      </c>
      <c r="C4" s="52"/>
      <c r="D4" s="52"/>
      <c r="E4" s="52"/>
      <c r="F4" s="52"/>
      <c r="G4" s="52"/>
      <c r="H4" s="52"/>
      <c r="I4" s="52"/>
    </row>
    <row r="5" spans="1:12" ht="11.25" customHeight="1" x14ac:dyDescent="0.25">
      <c r="B5" s="17"/>
      <c r="C5" s="2"/>
      <c r="D5" s="52"/>
      <c r="E5" s="52"/>
      <c r="F5" s="52"/>
      <c r="G5" s="52"/>
      <c r="H5" s="52"/>
      <c r="I5" s="2"/>
    </row>
    <row r="6" spans="1:12" s="26" customFormat="1" ht="28.5" customHeight="1" x14ac:dyDescent="0.25">
      <c r="A6" s="47" t="s">
        <v>0</v>
      </c>
      <c r="B6" s="47" t="s">
        <v>7</v>
      </c>
      <c r="C6" s="47" t="s">
        <v>1</v>
      </c>
      <c r="D6" s="55" t="s">
        <v>2</v>
      </c>
      <c r="E6" s="54" t="s">
        <v>17</v>
      </c>
      <c r="F6" s="54"/>
      <c r="G6" s="54"/>
      <c r="H6" s="47" t="s">
        <v>18</v>
      </c>
      <c r="I6" s="48" t="s">
        <v>14</v>
      </c>
      <c r="J6" s="43" t="s">
        <v>15</v>
      </c>
    </row>
    <row r="7" spans="1:12" s="31" customFormat="1" ht="38.25" x14ac:dyDescent="0.2">
      <c r="A7" s="47"/>
      <c r="B7" s="47"/>
      <c r="C7" s="47"/>
      <c r="D7" s="55"/>
      <c r="E7" s="30" t="s">
        <v>8</v>
      </c>
      <c r="F7" s="30" t="s">
        <v>9</v>
      </c>
      <c r="G7" s="30" t="s">
        <v>10</v>
      </c>
      <c r="H7" s="47"/>
      <c r="I7" s="49"/>
      <c r="J7" s="44"/>
    </row>
    <row r="8" spans="1:12" s="31" customFormat="1" ht="24.75" customHeight="1" x14ac:dyDescent="0.2">
      <c r="A8" s="47"/>
      <c r="B8" s="47"/>
      <c r="C8" s="47"/>
      <c r="D8" s="55"/>
      <c r="E8" s="57" t="s">
        <v>23</v>
      </c>
      <c r="F8" s="57" t="s">
        <v>24</v>
      </c>
      <c r="G8" s="57" t="s">
        <v>22</v>
      </c>
      <c r="H8" s="47"/>
      <c r="I8" s="56" t="s">
        <v>3</v>
      </c>
      <c r="J8" s="44"/>
    </row>
    <row r="9" spans="1:12" s="31" customFormat="1" ht="12.75" customHeight="1" x14ac:dyDescent="0.2">
      <c r="A9" s="47"/>
      <c r="B9" s="47"/>
      <c r="C9" s="47"/>
      <c r="D9" s="55"/>
      <c r="E9" s="57"/>
      <c r="F9" s="57"/>
      <c r="G9" s="57"/>
      <c r="H9" s="47"/>
      <c r="I9" s="56"/>
      <c r="J9" s="45"/>
    </row>
    <row r="10" spans="1:12" s="26" customFormat="1" ht="60" x14ac:dyDescent="0.25">
      <c r="A10" s="3">
        <v>1</v>
      </c>
      <c r="B10" s="36" t="s">
        <v>16</v>
      </c>
      <c r="C10" s="3" t="s">
        <v>13</v>
      </c>
      <c r="D10" s="27">
        <v>80</v>
      </c>
      <c r="E10" s="13">
        <v>6600</v>
      </c>
      <c r="F10" s="13">
        <v>8749.84</v>
      </c>
      <c r="G10" s="13">
        <v>7954.4</v>
      </c>
      <c r="H10" s="4">
        <f>((STDEV(E10:G10))/I10)*100</f>
        <v>13.992690187536891</v>
      </c>
      <c r="I10" s="13">
        <f>ROUND((E10+F10+G10)/3,2)</f>
        <v>7768.08</v>
      </c>
      <c r="J10" s="13">
        <f>D10*I10</f>
        <v>621446.40000000002</v>
      </c>
    </row>
    <row r="11" spans="1:12" s="26" customFormat="1" ht="60" x14ac:dyDescent="0.25">
      <c r="A11" s="41">
        <v>2</v>
      </c>
      <c r="B11" s="42" t="s">
        <v>21</v>
      </c>
      <c r="C11" s="37" t="s">
        <v>13</v>
      </c>
      <c r="D11" s="37">
        <v>40</v>
      </c>
      <c r="E11" s="39">
        <v>13300</v>
      </c>
      <c r="F11" s="39">
        <v>16850.64</v>
      </c>
      <c r="G11" s="39">
        <v>15319.54</v>
      </c>
      <c r="H11" s="38">
        <f>((STDEV(E11:G11))/I11)*100</f>
        <v>11.749965251665504</v>
      </c>
      <c r="I11" s="39">
        <f>ROUND((E11+F11+G11)/3,2)</f>
        <v>15156.73</v>
      </c>
      <c r="J11" s="39">
        <f>D11*I11</f>
        <v>606269.19999999995</v>
      </c>
      <c r="K11" s="40"/>
      <c r="L11" s="40"/>
    </row>
    <row r="12" spans="1:12" s="26" customFormat="1" ht="21.75" customHeight="1" x14ac:dyDescent="0.25">
      <c r="A12" s="28"/>
      <c r="B12" s="29" t="s">
        <v>5</v>
      </c>
      <c r="C12" s="7"/>
      <c r="D12" s="8"/>
      <c r="E12" s="7"/>
      <c r="F12" s="7"/>
      <c r="G12" s="7"/>
      <c r="H12" s="7"/>
      <c r="I12" s="13"/>
      <c r="J12" s="13">
        <f>SUM(J10:J11)</f>
        <v>1227715.6000000001</v>
      </c>
      <c r="L12" s="34"/>
    </row>
    <row r="13" spans="1:12" ht="11.25" customHeight="1" x14ac:dyDescent="0.25">
      <c r="B13" s="18"/>
      <c r="C13" s="9"/>
      <c r="D13" s="9"/>
      <c r="E13" s="9"/>
      <c r="F13" s="9"/>
      <c r="G13" s="9"/>
      <c r="H13" s="9"/>
      <c r="I13" s="9"/>
      <c r="J13" s="33"/>
      <c r="L13" s="35"/>
    </row>
    <row r="14" spans="1:12" ht="40.5" customHeight="1" x14ac:dyDescent="0.25">
      <c r="B14" s="50" t="s">
        <v>19</v>
      </c>
      <c r="C14" s="50"/>
      <c r="D14" s="50"/>
      <c r="E14" s="50"/>
      <c r="F14" s="50"/>
      <c r="G14" s="50"/>
      <c r="H14" s="50"/>
      <c r="I14" s="50"/>
      <c r="J14" s="50"/>
    </row>
    <row r="15" spans="1:12" ht="1.5" customHeight="1" x14ac:dyDescent="0.25">
      <c r="B15" s="19"/>
      <c r="C15" s="10"/>
      <c r="D15" s="11"/>
      <c r="E15" s="10"/>
      <c r="F15" s="10"/>
      <c r="G15" s="10"/>
      <c r="H15" s="10"/>
      <c r="I15" s="10"/>
      <c r="J15" s="33"/>
    </row>
    <row r="16" spans="1:12" s="25" customFormat="1" ht="33.6" customHeight="1" x14ac:dyDescent="0.25">
      <c r="A16" s="24"/>
      <c r="B16" s="51" t="s">
        <v>25</v>
      </c>
      <c r="C16" s="51"/>
      <c r="D16" s="51"/>
      <c r="E16" s="51"/>
      <c r="F16" s="51"/>
      <c r="G16" s="51"/>
      <c r="H16" s="51"/>
      <c r="I16" s="51"/>
      <c r="J16" s="51"/>
    </row>
    <row r="17" spans="2:9" ht="26.25" customHeight="1" x14ac:dyDescent="0.25">
      <c r="B17" s="20" t="s">
        <v>4</v>
      </c>
      <c r="C17" s="46">
        <v>46255</v>
      </c>
      <c r="D17" s="46"/>
      <c r="E17" s="6"/>
      <c r="F17" s="6"/>
      <c r="G17" s="6"/>
      <c r="H17" s="6"/>
      <c r="I17" s="6"/>
    </row>
    <row r="19" spans="2:9" ht="15.75" x14ac:dyDescent="0.25">
      <c r="B19" s="21"/>
      <c r="C19" s="12"/>
    </row>
    <row r="20" spans="2:9" x14ac:dyDescent="0.25">
      <c r="B20" s="22"/>
      <c r="C20"/>
    </row>
  </sheetData>
  <mergeCells count="20">
    <mergeCell ref="B1:I1"/>
    <mergeCell ref="B4:I4"/>
    <mergeCell ref="B2:I2"/>
    <mergeCell ref="D5:H5"/>
    <mergeCell ref="E6:G6"/>
    <mergeCell ref="D6:D9"/>
    <mergeCell ref="C6:C9"/>
    <mergeCell ref="B6:B9"/>
    <mergeCell ref="I8:I9"/>
    <mergeCell ref="E8:E9"/>
    <mergeCell ref="F8:F9"/>
    <mergeCell ref="G8:G9"/>
    <mergeCell ref="B3:I3"/>
    <mergeCell ref="J6:J9"/>
    <mergeCell ref="C17:D17"/>
    <mergeCell ref="A6:A9"/>
    <mergeCell ref="H6:H9"/>
    <mergeCell ref="I6:I7"/>
    <mergeCell ref="B14:J14"/>
    <mergeCell ref="B16:J16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M15:O16"/>
  <sheetViews>
    <sheetView workbookViewId="0">
      <selection activeCell="M14" sqref="M14:P17"/>
    </sheetView>
  </sheetViews>
  <sheetFormatPr defaultRowHeight="15" x14ac:dyDescent="0.25"/>
  <cols>
    <col min="13" max="13" width="9.5703125" bestFit="1" customWidth="1"/>
  </cols>
  <sheetData>
    <row r="15" spans="13:15" x14ac:dyDescent="0.25">
      <c r="M15" s="14"/>
      <c r="O15" s="15"/>
    </row>
    <row r="16" spans="13:15" x14ac:dyDescent="0.25">
      <c r="M16" s="16"/>
      <c r="O1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2026-08-21T11:14:04Z</dcterms:modified>
</cp:coreProperties>
</file>