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90) ЗК_црз 00,00 (НМЦК 00,00) (дог ) полиграфия Идел-Пресс ЛОТ 7 7бц\"/>
    </mc:Choice>
  </mc:AlternateContent>
  <xr:revisionPtr revIDLastSave="0" documentId="13_ncr:1_{7AEBCDD0-BC06-4193-BDFA-B4BB1A717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" i="1" l="1"/>
  <c r="U13" i="1" s="1"/>
  <c r="V13" i="1" s="1"/>
  <c r="T11" i="1"/>
  <c r="U11" i="1" s="1"/>
  <c r="V11" i="1" s="1"/>
  <c r="T12" i="1"/>
  <c r="U12" i="1" s="1"/>
  <c r="V12" i="1" s="1"/>
  <c r="T14" i="1"/>
  <c r="U14" i="1" s="1"/>
  <c r="V14" i="1" s="1"/>
  <c r="T10" i="1"/>
  <c r="W10" i="1" s="1"/>
  <c r="W13" i="1" l="1"/>
  <c r="W14" i="1"/>
  <c r="W12" i="1"/>
  <c r="W11" i="1"/>
  <c r="U10" i="1"/>
  <c r="V10" i="1" s="1"/>
  <c r="W15" i="1" l="1"/>
  <c r="E6" i="1" s="1"/>
</calcChain>
</file>

<file path=xl/sharedStrings.xml><?xml version="1.0" encoding="utf-8"?>
<sst xmlns="http://schemas.openxmlformats.org/spreadsheetml/2006/main" count="88" uniqueCount="59">
  <si>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</si>
  <si>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</si>
  <si>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</si>
  <si>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</si>
  <si>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</si>
  <si>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</si>
  <si>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</si>
  <si>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</si>
  <si>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</si>
  <si>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</si>
  <si>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</si>
  <si>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</si>
  <si>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</si>
  <si>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</si>
  <si>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</si>
  <si>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</si>
  <si>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</si>
  <si>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</si>
  <si>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</si>
  <si>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</si>
  <si>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</si>
  <si>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</si>
  <si>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</si>
  <si>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</si>
  <si>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Переплет (пленка, уф-лак, тиснение)</t>
  </si>
  <si>
    <t>шитье нитками</t>
  </si>
  <si>
    <t>4+0</t>
  </si>
  <si>
    <t>офсетная 80 гр/м2</t>
  </si>
  <si>
    <t>Красочность (обложка)</t>
  </si>
  <si>
    <t>мелованная матовая 115 гр/м2</t>
  </si>
  <si>
    <t>тат</t>
  </si>
  <si>
    <t>1+1</t>
  </si>
  <si>
    <t>офсетная 120 гр/м2; чистый</t>
  </si>
  <si>
    <t>84*108 1/32 (128*200 мм в готовом виде)</t>
  </si>
  <si>
    <t>Тираж в экз.</t>
  </si>
  <si>
    <t>Формат готовый</t>
  </si>
  <si>
    <t>Форзац (бумага/ красочность)</t>
  </si>
  <si>
    <t>Картон, тип, толщина</t>
  </si>
  <si>
    <t>Р.Батулла</t>
  </si>
  <si>
    <t>Зайтунакай-туташ</t>
  </si>
  <si>
    <t>84*108 1/32 (128*200 мм  в готовом виде)</t>
  </si>
  <si>
    <t>7бц с матовой припрессовкой пленкой + тиснение золотой фольгой 60% (корешок прямой)</t>
  </si>
  <si>
    <t>офсетная  80 гр/м2</t>
  </si>
  <si>
    <t>мелованная  матовая 130 гр/м2</t>
  </si>
  <si>
    <t>И.Нуруллин</t>
  </si>
  <si>
    <t>Саз</t>
  </si>
  <si>
    <t>коллектив</t>
  </si>
  <si>
    <t>Воспоминания Тукая. Сборник</t>
  </si>
  <si>
    <t>Ф.Сафин</t>
  </si>
  <si>
    <t>Жгучий ветер</t>
  </si>
  <si>
    <t>7бц с матовой припрессовкой пленкой</t>
  </si>
  <si>
    <t>офсетная 65 гр/м2</t>
  </si>
  <si>
    <t>мелованная  матовая  115 гр/м2</t>
  </si>
  <si>
    <t>Ахметханов И.</t>
  </si>
  <si>
    <t>В одной цепи</t>
  </si>
  <si>
    <t>70*90 1/32             ( 107*165 мм в готовом виде)</t>
  </si>
  <si>
    <t>Объём (печ.л./ усл.-печ.л.)</t>
  </si>
  <si>
    <t>Дата подготовки обоснования НМЦК: 29.09.2026</t>
  </si>
  <si>
    <t>Срок выполнения работ - 21 календарных дней  со дня подписания контракта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</si>
</sst>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4"/>
  <sheetViews>
    <sheetView showGridLines="0" tabSelected="1" topLeftCell="A9" zoomScale="80" zoomScaleNormal="80" workbookViewId="0">
      <selection activeCell="M12" sqref="M12"/>
    </sheetView>
  </sheetViews>
  <sheetFormatPr defaultColWidth="8.85546875" defaultRowHeight="15" customHeight="1"/>
  <cols>
    <col min="1" max="1" width="4.42578125" style="1" bestFit="1" customWidth="1"/>
    <col min="2" max="2" width="19.28515625" style="1" customWidth="1"/>
    <col min="3" max="3" width="22.5703125" style="1" customWidth="1"/>
    <col min="4" max="4" width="7.85546875" style="1" customWidth="1"/>
    <col min="5" max="5" width="11.7109375" style="1" customWidth="1"/>
    <col min="6" max="6" width="10.85546875" style="1" customWidth="1"/>
    <col min="7" max="7" width="16.28515625" style="1" customWidth="1"/>
    <col min="8" max="8" width="15.42578125" style="1" customWidth="1"/>
    <col min="9" max="9" width="14.28515625" style="1" customWidth="1"/>
    <col min="10" max="10" width="15.85546875" style="1" customWidth="1"/>
    <col min="11" max="11" width="13.85546875" style="1" customWidth="1"/>
    <col min="12" max="12" width="13.85546875" style="1" bestFit="1" customWidth="1"/>
    <col min="13" max="13" width="14.42578125" style="1" customWidth="1"/>
    <col min="14" max="14" width="12.7109375" style="1" customWidth="1"/>
    <col min="15" max="15" width="11.42578125" style="1" customWidth="1"/>
    <col min="16" max="16" width="10.42578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W15</f>
        <v>1040415.5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34</v>
      </c>
      <c r="G9" s="39" t="s">
        <v>35</v>
      </c>
      <c r="H9" s="39" t="s">
        <v>56</v>
      </c>
      <c r="I9" s="39" t="s">
        <v>5</v>
      </c>
      <c r="J9" s="39" t="s">
        <v>24</v>
      </c>
      <c r="K9" s="39" t="s">
        <v>6</v>
      </c>
      <c r="L9" s="39" t="s">
        <v>7</v>
      </c>
      <c r="M9" s="39" t="s">
        <v>28</v>
      </c>
      <c r="N9" s="39" t="s">
        <v>8</v>
      </c>
      <c r="O9" s="39" t="s">
        <v>36</v>
      </c>
      <c r="P9" s="39" t="s">
        <v>37</v>
      </c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56" ht="120">
      <c r="A10" s="44">
        <v>1</v>
      </c>
      <c r="B10" s="46" t="s">
        <v>38</v>
      </c>
      <c r="C10" s="46" t="s">
        <v>39</v>
      </c>
      <c r="D10" s="46" t="s">
        <v>30</v>
      </c>
      <c r="E10" s="46">
        <v>240</v>
      </c>
      <c r="F10" s="46">
        <v>1100</v>
      </c>
      <c r="G10" s="46" t="s">
        <v>40</v>
      </c>
      <c r="H10" s="46"/>
      <c r="I10" s="46" t="s">
        <v>25</v>
      </c>
      <c r="J10" s="46" t="s">
        <v>41</v>
      </c>
      <c r="K10" s="46" t="s">
        <v>31</v>
      </c>
      <c r="L10" s="46" t="s">
        <v>42</v>
      </c>
      <c r="M10" s="46" t="s">
        <v>26</v>
      </c>
      <c r="N10" s="46" t="s">
        <v>43</v>
      </c>
      <c r="O10" s="46" t="s">
        <v>32</v>
      </c>
      <c r="P10" s="46">
        <v>2.5</v>
      </c>
      <c r="Q10" s="45">
        <v>166</v>
      </c>
      <c r="R10" s="45">
        <v>167</v>
      </c>
      <c r="S10" s="45">
        <v>168</v>
      </c>
      <c r="T10" s="45">
        <f t="shared" ref="T10" si="0">ROUND(AVERAGE(Q10:S10),2)</f>
        <v>167</v>
      </c>
      <c r="U10" s="45">
        <f t="shared" ref="U10" si="1">SQRT(((Q10-T10)*(Q10-T10)+(R10-T10)*(R10-T10)+(S10-T10)*(S10-T10))/2)</f>
        <v>1</v>
      </c>
      <c r="V10" s="45">
        <f t="shared" ref="V10" si="2">(U10/T10)*100</f>
        <v>0.5988023952095809</v>
      </c>
      <c r="W10" s="45">
        <f>T10*F10</f>
        <v>183700</v>
      </c>
    </row>
    <row r="11" spans="1:56" ht="120">
      <c r="A11" s="44">
        <v>2</v>
      </c>
      <c r="B11" s="46" t="s">
        <v>44</v>
      </c>
      <c r="C11" s="46" t="s">
        <v>45</v>
      </c>
      <c r="D11" s="46" t="s">
        <v>30</v>
      </c>
      <c r="E11" s="46">
        <v>336</v>
      </c>
      <c r="F11" s="46">
        <v>1100</v>
      </c>
      <c r="G11" s="46" t="s">
        <v>33</v>
      </c>
      <c r="H11" s="46"/>
      <c r="I11" s="46" t="s">
        <v>25</v>
      </c>
      <c r="J11" s="46" t="s">
        <v>41</v>
      </c>
      <c r="K11" s="46" t="s">
        <v>31</v>
      </c>
      <c r="L11" s="46" t="s">
        <v>27</v>
      </c>
      <c r="M11" s="46" t="s">
        <v>26</v>
      </c>
      <c r="N11" s="46" t="s">
        <v>43</v>
      </c>
      <c r="O11" s="46" t="s">
        <v>32</v>
      </c>
      <c r="P11" s="46">
        <v>2.5</v>
      </c>
      <c r="Q11" s="45">
        <v>206</v>
      </c>
      <c r="R11" s="45">
        <v>211</v>
      </c>
      <c r="S11" s="45">
        <v>209</v>
      </c>
      <c r="T11" s="45">
        <f t="shared" ref="T11:T14" si="3">ROUND(AVERAGE(Q11:S11),2)</f>
        <v>208.67</v>
      </c>
      <c r="U11" s="45">
        <f t="shared" ref="U11:U14" si="4">SQRT(((Q11-T11)*(Q11-T11)+(R11-T11)*(R11-T11)+(S11-T11)*(S11-T11))/2)</f>
        <v>2.5166147897522975</v>
      </c>
      <c r="V11" s="45">
        <f t="shared" ref="V11:V14" si="5">(U11/T11)*100</f>
        <v>1.2060261608052416</v>
      </c>
      <c r="W11" s="45">
        <f t="shared" ref="W11:W14" si="6">T11*F11</f>
        <v>229537</v>
      </c>
    </row>
    <row r="12" spans="1:56" ht="120">
      <c r="A12" s="44">
        <v>3</v>
      </c>
      <c r="B12" s="46" t="s">
        <v>46</v>
      </c>
      <c r="C12" s="46" t="s">
        <v>47</v>
      </c>
      <c r="D12" s="46" t="s">
        <v>30</v>
      </c>
      <c r="E12" s="46">
        <v>432</v>
      </c>
      <c r="F12" s="46">
        <v>1100</v>
      </c>
      <c r="G12" s="46" t="s">
        <v>33</v>
      </c>
      <c r="H12" s="46"/>
      <c r="I12" s="46" t="s">
        <v>25</v>
      </c>
      <c r="J12" s="46" t="s">
        <v>41</v>
      </c>
      <c r="K12" s="46" t="s">
        <v>31</v>
      </c>
      <c r="L12" s="46" t="s">
        <v>27</v>
      </c>
      <c r="M12" s="46" t="s">
        <v>26</v>
      </c>
      <c r="N12" s="46" t="s">
        <v>43</v>
      </c>
      <c r="O12" s="46" t="s">
        <v>32</v>
      </c>
      <c r="P12" s="46">
        <v>2.5</v>
      </c>
      <c r="Q12" s="45">
        <v>250</v>
      </c>
      <c r="R12" s="45">
        <v>255.5</v>
      </c>
      <c r="S12" s="45">
        <v>255</v>
      </c>
      <c r="T12" s="45">
        <f t="shared" si="3"/>
        <v>253.5</v>
      </c>
      <c r="U12" s="45">
        <f t="shared" si="4"/>
        <v>3.0413812651491097</v>
      </c>
      <c r="V12" s="45">
        <f t="shared" si="5"/>
        <v>1.1997559231357435</v>
      </c>
      <c r="W12" s="45">
        <f t="shared" si="6"/>
        <v>278850</v>
      </c>
    </row>
    <row r="13" spans="1:56" ht="60">
      <c r="A13" s="44">
        <v>4</v>
      </c>
      <c r="B13" s="46" t="s">
        <v>48</v>
      </c>
      <c r="C13" s="46" t="s">
        <v>49</v>
      </c>
      <c r="D13" s="46" t="s">
        <v>30</v>
      </c>
      <c r="E13" s="46">
        <v>560</v>
      </c>
      <c r="F13" s="46">
        <v>1100</v>
      </c>
      <c r="G13" s="46" t="s">
        <v>33</v>
      </c>
      <c r="H13" s="46"/>
      <c r="I13" s="46" t="s">
        <v>25</v>
      </c>
      <c r="J13" s="46" t="s">
        <v>50</v>
      </c>
      <c r="K13" s="46" t="s">
        <v>31</v>
      </c>
      <c r="L13" s="46" t="s">
        <v>51</v>
      </c>
      <c r="M13" s="46" t="s">
        <v>26</v>
      </c>
      <c r="N13" s="46" t="s">
        <v>52</v>
      </c>
      <c r="O13" s="46" t="s">
        <v>32</v>
      </c>
      <c r="P13" s="46">
        <v>2.5</v>
      </c>
      <c r="Q13" s="45">
        <v>242</v>
      </c>
      <c r="R13" s="45">
        <v>244</v>
      </c>
      <c r="S13" s="45">
        <v>243</v>
      </c>
      <c r="T13" s="45">
        <f t="shared" ref="T13" si="7">ROUND(AVERAGE(Q13:S13),2)</f>
        <v>243</v>
      </c>
      <c r="U13" s="45">
        <f t="shared" ref="U13" si="8">SQRT(((Q13-T13)*(Q13-T13)+(R13-T13)*(R13-T13)+(S13-T13)*(S13-T13))/2)</f>
        <v>1</v>
      </c>
      <c r="V13" s="45">
        <f t="shared" ref="V13" si="9">(U13/T13)*100</f>
        <v>0.41152263374485598</v>
      </c>
      <c r="W13" s="45">
        <f t="shared" ref="W13" si="10">T13*F13</f>
        <v>267300</v>
      </c>
    </row>
    <row r="14" spans="1:56" ht="60">
      <c r="A14" s="44">
        <v>5</v>
      </c>
      <c r="B14" s="46" t="s">
        <v>53</v>
      </c>
      <c r="C14" s="46" t="s">
        <v>54</v>
      </c>
      <c r="D14" s="46" t="s">
        <v>30</v>
      </c>
      <c r="E14" s="46">
        <v>112</v>
      </c>
      <c r="F14" s="46">
        <v>1050</v>
      </c>
      <c r="G14" s="46" t="s">
        <v>55</v>
      </c>
      <c r="H14" s="46"/>
      <c r="I14" s="46" t="s">
        <v>25</v>
      </c>
      <c r="J14" s="46" t="s">
        <v>50</v>
      </c>
      <c r="K14" s="46" t="s">
        <v>31</v>
      </c>
      <c r="L14" s="46" t="s">
        <v>27</v>
      </c>
      <c r="M14" s="46" t="s">
        <v>26</v>
      </c>
      <c r="N14" s="46" t="s">
        <v>29</v>
      </c>
      <c r="O14" s="46" t="s">
        <v>32</v>
      </c>
      <c r="P14" s="46">
        <v>1.75</v>
      </c>
      <c r="Q14" s="45">
        <v>76.5</v>
      </c>
      <c r="R14" s="45">
        <v>78</v>
      </c>
      <c r="S14" s="45">
        <v>77</v>
      </c>
      <c r="T14" s="45">
        <f t="shared" si="3"/>
        <v>77.17</v>
      </c>
      <c r="U14" s="45">
        <f t="shared" si="4"/>
        <v>0.76377352664255127</v>
      </c>
      <c r="V14" s="45">
        <f t="shared" si="5"/>
        <v>0.9897285559706509</v>
      </c>
      <c r="W14" s="45">
        <f t="shared" si="6"/>
        <v>81028.5</v>
      </c>
    </row>
    <row r="15" spans="1:56" s="21" customFormat="1" ht="18" customHeight="1">
      <c r="A15" s="5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  <c r="O15" s="28"/>
      <c r="P15" s="34"/>
      <c r="Q15" s="34"/>
      <c r="R15" s="34"/>
      <c r="S15" s="34"/>
      <c r="T15" s="26"/>
      <c r="U15" s="29"/>
      <c r="V15" s="30"/>
      <c r="W15" s="43">
        <f>SUM(W10:W14)</f>
        <v>1040415.5</v>
      </c>
    </row>
    <row r="16" spans="1:56" ht="25.5" customHeight="1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5"/>
      <c r="P16" s="35"/>
      <c r="Q16" s="35"/>
      <c r="R16" s="22"/>
      <c r="S16" s="23"/>
      <c r="T16" s="24"/>
      <c r="U16" s="24"/>
      <c r="V16" s="23"/>
      <c r="W16" s="36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26.25" customHeight="1">
      <c r="A17" s="13" t="s">
        <v>11</v>
      </c>
      <c r="B17" s="14"/>
      <c r="C17" s="14"/>
      <c r="D17" s="15"/>
      <c r="E17" s="15"/>
      <c r="F17" s="15"/>
      <c r="G17" s="15"/>
      <c r="H17" s="15"/>
      <c r="I17" s="15"/>
      <c r="J17" s="15"/>
      <c r="K17" s="14"/>
      <c r="L17" s="14"/>
      <c r="M17" s="14"/>
      <c r="N17" s="14"/>
      <c r="O17" s="14"/>
      <c r="P17" s="11"/>
      <c r="Q17" s="11"/>
      <c r="R17" s="22"/>
      <c r="S17" s="23"/>
      <c r="T17" s="23"/>
      <c r="U17" s="23"/>
      <c r="V17" s="23"/>
      <c r="W17" s="23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26.25" customHeight="1">
      <c r="A18" s="13" t="s">
        <v>57</v>
      </c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12"/>
      <c r="S18" s="11"/>
      <c r="T18" s="11"/>
      <c r="U18" s="11"/>
      <c r="V18" s="11"/>
      <c r="W18" s="1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8.1" customHeight="1">
      <c r="A19" s="16"/>
      <c r="B19" s="14"/>
      <c r="C19" s="14"/>
      <c r="D19" s="15"/>
      <c r="E19" s="15"/>
      <c r="F19" s="15"/>
      <c r="G19" s="15"/>
      <c r="H19" s="15"/>
      <c r="I19" s="15"/>
      <c r="J19" s="15"/>
      <c r="K19" s="14"/>
      <c r="L19" s="14"/>
      <c r="M19" s="14"/>
      <c r="N19" s="14"/>
      <c r="O19" s="14"/>
      <c r="P19" s="11"/>
      <c r="Q19" s="11"/>
      <c r="R19" s="12"/>
      <c r="S19" s="11"/>
      <c r="T19" s="11"/>
      <c r="U19" s="11"/>
      <c r="V19" s="11"/>
      <c r="W19" s="11"/>
    </row>
    <row r="20" spans="1:56" ht="26.25" customHeight="1">
      <c r="A20" s="57" t="s">
        <v>12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14"/>
      <c r="P20" s="11"/>
      <c r="Q20" s="11"/>
      <c r="R20" s="12"/>
      <c r="S20" s="11"/>
      <c r="T20" s="11"/>
      <c r="U20" s="11"/>
      <c r="V20" s="11"/>
      <c r="W20" s="11"/>
    </row>
    <row r="21" spans="1:56" ht="25.5" customHeight="1">
      <c r="A21" s="57" t="s">
        <v>58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12"/>
      <c r="Q21" s="12"/>
      <c r="R21" s="12"/>
      <c r="S21" s="11"/>
      <c r="T21" s="11"/>
      <c r="U21" s="11"/>
      <c r="V21" s="11"/>
      <c r="W21" s="11"/>
    </row>
    <row r="22" spans="1:56" ht="26.25" customHeight="1">
      <c r="A22" s="17"/>
      <c r="B22" s="14"/>
      <c r="C22" s="14"/>
      <c r="D22" s="15"/>
      <c r="E22" s="15"/>
      <c r="F22" s="15"/>
      <c r="G22" s="15"/>
      <c r="H22" s="15"/>
      <c r="I22" s="15"/>
      <c r="J22" s="15"/>
      <c r="K22" s="14"/>
      <c r="L22" s="14"/>
      <c r="M22" s="14"/>
      <c r="N22" s="14"/>
      <c r="O22" s="14"/>
      <c r="P22" s="31"/>
      <c r="Q22" s="31"/>
      <c r="R22" s="11"/>
      <c r="S22" s="11"/>
      <c r="T22" s="11"/>
      <c r="U22" s="11"/>
      <c r="V22" s="11"/>
      <c r="W22" s="11"/>
    </row>
    <row r="23" spans="1:56" ht="8.1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12"/>
      <c r="Q23" s="12"/>
      <c r="R23" s="12"/>
      <c r="S23" s="11"/>
      <c r="T23" s="11"/>
      <c r="U23" s="11"/>
      <c r="V23" s="11"/>
      <c r="W23" s="11"/>
    </row>
    <row r="24" spans="1:56" ht="27.75" customHeight="1">
      <c r="A24" s="17"/>
      <c r="B24" s="14"/>
      <c r="C24" s="14"/>
      <c r="D24" s="15"/>
      <c r="E24" s="15"/>
      <c r="F24" s="15"/>
      <c r="G24" s="15"/>
      <c r="H24" s="15"/>
      <c r="I24" s="15"/>
      <c r="J24" s="15"/>
      <c r="K24" s="14"/>
      <c r="L24" s="14"/>
      <c r="M24" s="14"/>
      <c r="N24" s="14"/>
      <c r="O24" s="14"/>
      <c r="P24" s="12"/>
      <c r="Q24" s="12"/>
      <c r="R24" s="12"/>
      <c r="S24" s="11"/>
      <c r="T24" s="11"/>
      <c r="U24" s="11"/>
      <c r="V24" s="11"/>
      <c r="W24" s="11"/>
    </row>
  </sheetData>
  <mergeCells count="6">
    <mergeCell ref="A1:R1"/>
    <mergeCell ref="A15:N15"/>
    <mergeCell ref="A16:O16"/>
    <mergeCell ref="E6:F6"/>
    <mergeCell ref="A21:O21"/>
    <mergeCell ref="A20:N20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2026-09-29T12:16:48Z</dcterms:modified>
</cp:coreProperties>
</file>