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903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1" l="1"/>
  <c r="L17" i="1"/>
  <c r="F21" i="1"/>
  <c r="L21" i="1" s="1"/>
  <c r="F20" i="1"/>
  <c r="L20" i="1" s="1"/>
  <c r="F19" i="1"/>
  <c r="F18" i="1"/>
  <c r="L18" i="1" s="1"/>
  <c r="F17" i="1"/>
  <c r="F16" i="1"/>
  <c r="I22" i="1"/>
  <c r="H22" i="1"/>
  <c r="G22" i="1"/>
  <c r="K17" i="1"/>
  <c r="K16" i="1"/>
  <c r="J19" i="1"/>
  <c r="J18" i="1"/>
  <c r="J17" i="1"/>
  <c r="A17" i="1"/>
  <c r="A18" i="1" s="1"/>
  <c r="A19" i="1" s="1"/>
  <c r="A20" i="1" s="1"/>
  <c r="A21" i="1" s="1"/>
  <c r="L16" i="1" l="1"/>
  <c r="L22" i="1"/>
  <c r="C24" i="1" s="1"/>
  <c r="J22" i="1"/>
  <c r="K22" i="1"/>
  <c r="J21" i="1"/>
  <c r="J20" i="1"/>
  <c r="J16" i="1" l="1"/>
</calcChain>
</file>

<file path=xl/sharedStrings.xml><?xml version="1.0" encoding="utf-8"?>
<sst xmlns="http://schemas.openxmlformats.org/spreadsheetml/2006/main" count="37" uniqueCount="33">
  <si>
    <t>ИТОГО:</t>
  </si>
  <si>
    <t>№     п/п</t>
  </si>
  <si>
    <t>Единица измерения</t>
  </si>
  <si>
    <t xml:space="preserve">Коммерческое предложение </t>
  </si>
  <si>
    <t>№1 (руб.)</t>
  </si>
  <si>
    <t>№2 (руб.)</t>
  </si>
  <si>
    <t>Средняя цена за ед. (руб.)</t>
  </si>
  <si>
    <t>Принятая Заказчиком цена за ед. изм. (руб.)</t>
  </si>
  <si>
    <t>Начальная (максимальная) цена договора составляет:</t>
  </si>
  <si>
    <t>* цена принята на основании ограничения лимита финансирования и включает в себя все расходы, связанные с оказанием услуг, уплату налогов, сборов, социальных выплат, удержаний и прочих обязательных платежей</t>
  </si>
  <si>
    <t>№3 (руб.)</t>
  </si>
  <si>
    <t>Наименование товара (работы, услуги)</t>
  </si>
  <si>
    <t>Начальная (максимальная) цена Договора рассчитана на основании коммерческих предложений:</t>
  </si>
  <si>
    <t>УТВЕРЖДАЮ:</t>
  </si>
  <si>
    <t>АНО «Фонд развития города Иннополис»</t>
  </si>
  <si>
    <t>Директор</t>
  </si>
  <si>
    <t>А.Р. Хабибуллин</t>
  </si>
  <si>
    <t>Приложение №3 к документации о проведении редукциона</t>
  </si>
  <si>
    <t xml:space="preserve">на оказание услуг по предоставлению виртуальных вычислительных ресурсов
</t>
  </si>
  <si>
    <t>Виртуальная инфраструктура: процессор (виртуализация V)</t>
  </si>
  <si>
    <t>шт</t>
  </si>
  <si>
    <t>Виртуальная инфраструктура: память (виртуализация V)</t>
  </si>
  <si>
    <t>гб</t>
  </si>
  <si>
    <t>Виртуальная инфраструктура: дисковое пространство - SSD</t>
  </si>
  <si>
    <t>Сетевые сервисы: IP-адрес</t>
  </si>
  <si>
    <t>Резервное копирование V: резервное копирование (СХД)</t>
  </si>
  <si>
    <t>Объектное хранилище: фиксированное хранение</t>
  </si>
  <si>
    <t>Минимальная цена за ед. (руб.)</t>
  </si>
  <si>
    <t>Количество услуг в месяц</t>
  </si>
  <si>
    <t>Количество месяцев</t>
  </si>
  <si>
    <t>Количество услуг с учетом периодичности</t>
  </si>
  <si>
    <t>(Четыреста двадцать девять тысяч четыреста восемь) руб. 00 коп.</t>
  </si>
  <si>
    <t>ОБОСНОВАНИЕ НАЧАЛЬНОЙ (МАКСИМАЛЬНОЙ) ЦЕНЫ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</si>
</sst>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4" fontId="4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center" vertical="top" wrapText="1"/>
    </xf>
    <xf numFmtId="4" fontId="3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/>
    </xf>
    <xf numFmtId="4" fontId="7" fillId="0" borderId="1" xfId="0" applyNumberFormat="1" applyFont="1" applyBorder="1" applyAlignment="1">
      <alignment horizontal="center" vertical="top"/>
    </xf>
    <xf numFmtId="4" fontId="5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workbookViewId="0">
      <selection activeCell="B7" sqref="B7"/>
    </sheetView>
  </sheetViews>
  <sheetFormatPr defaultRowHeight="14.25" x14ac:dyDescent="0.45"/>
  <cols>
    <col min="1" max="1" width="4.265625" customWidth="1"/>
    <col min="2" max="2" width="48.86328125" customWidth="1"/>
    <col min="3" max="3" width="10.796875" customWidth="1"/>
    <col min="4" max="4" width="9.1328125" bestFit="1" customWidth="1"/>
    <col min="5" max="6" width="9.1328125" customWidth="1"/>
    <col min="7" max="7" width="11.265625" bestFit="1" customWidth="1"/>
    <col min="8" max="8" width="11.59765625" customWidth="1"/>
    <col min="9" max="9" width="12.73046875" customWidth="1"/>
    <col min="10" max="12" width="11.59765625" customWidth="1"/>
  </cols>
  <sheetData>
    <row r="1" spans="1:12" x14ac:dyDescent="0.45">
      <c r="A1" s="5"/>
      <c r="B1" s="5"/>
      <c r="C1" s="5"/>
      <c r="D1" s="42" t="s">
        <v>17</v>
      </c>
      <c r="E1" s="42"/>
      <c r="F1" s="42"/>
      <c r="G1" s="43"/>
      <c r="H1" s="43"/>
      <c r="I1" s="43"/>
      <c r="J1" s="43"/>
      <c r="K1" s="43"/>
      <c r="L1" s="43"/>
    </row>
    <row r="2" spans="1:12" x14ac:dyDescent="0.45">
      <c r="A2" s="5"/>
      <c r="B2" s="5"/>
      <c r="C2" s="5"/>
      <c r="D2" s="14"/>
      <c r="E2" s="19"/>
      <c r="F2" s="19"/>
      <c r="G2" s="13"/>
      <c r="H2" s="13"/>
      <c r="I2" s="13"/>
      <c r="J2" s="13"/>
      <c r="K2" s="20"/>
      <c r="L2" s="13"/>
    </row>
    <row r="3" spans="1:12" x14ac:dyDescent="0.45">
      <c r="A3" s="5"/>
      <c r="B3" s="5"/>
      <c r="C3" s="5"/>
      <c r="D3" s="14"/>
      <c r="E3" s="19"/>
      <c r="F3" s="19"/>
      <c r="G3" s="13"/>
      <c r="H3" s="13"/>
      <c r="I3" s="15" t="s">
        <v>13</v>
      </c>
      <c r="J3" s="13"/>
      <c r="K3" s="20"/>
      <c r="L3" s="13"/>
    </row>
    <row r="4" spans="1:12" x14ac:dyDescent="0.45">
      <c r="A4" s="5"/>
      <c r="B4" s="5"/>
      <c r="C4" s="5"/>
      <c r="D4" s="14"/>
      <c r="E4" s="19"/>
      <c r="F4" s="19"/>
      <c r="G4" s="13"/>
      <c r="H4" s="13"/>
      <c r="I4" s="40" t="s">
        <v>14</v>
      </c>
      <c r="J4" s="41"/>
      <c r="K4" s="41"/>
      <c r="L4" s="41"/>
    </row>
    <row r="5" spans="1:12" x14ac:dyDescent="0.45">
      <c r="A5" s="5"/>
      <c r="B5" s="5"/>
      <c r="C5" s="5"/>
      <c r="D5" s="14"/>
      <c r="E5" s="19"/>
      <c r="F5" s="19"/>
      <c r="G5" s="13"/>
      <c r="H5" s="13"/>
      <c r="I5" s="15" t="s">
        <v>15</v>
      </c>
      <c r="J5" s="13"/>
      <c r="K5" s="20"/>
      <c r="L5" s="13"/>
    </row>
    <row r="6" spans="1:12" x14ac:dyDescent="0.45">
      <c r="A6" s="5"/>
      <c r="B6" s="5"/>
      <c r="C6" s="5"/>
      <c r="D6" s="14"/>
      <c r="E6" s="19"/>
      <c r="F6" s="19"/>
      <c r="G6" s="13"/>
      <c r="H6" s="13"/>
      <c r="I6" s="14"/>
      <c r="J6" s="13"/>
      <c r="K6" s="20"/>
      <c r="L6" s="13"/>
    </row>
    <row r="7" spans="1:12" x14ac:dyDescent="0.45">
      <c r="A7" s="5"/>
      <c r="B7" s="5"/>
      <c r="C7" s="5"/>
      <c r="D7" s="14"/>
      <c r="E7" s="19"/>
      <c r="F7" s="19"/>
      <c r="G7" s="13"/>
      <c r="H7" s="13"/>
      <c r="I7" s="16"/>
      <c r="J7" s="17"/>
      <c r="K7" s="14" t="s">
        <v>16</v>
      </c>
    </row>
    <row r="8" spans="1:12" x14ac:dyDescent="0.45">
      <c r="A8" s="5"/>
      <c r="B8" s="5"/>
      <c r="C8" s="5"/>
      <c r="D8" s="14"/>
      <c r="E8" s="19"/>
      <c r="F8" s="19"/>
      <c r="G8" s="13"/>
      <c r="H8" s="13"/>
      <c r="I8" s="14"/>
      <c r="J8" s="13"/>
      <c r="K8" s="20"/>
      <c r="L8" s="13"/>
    </row>
    <row r="9" spans="1:12" x14ac:dyDescent="0.45">
      <c r="A9" s="33" t="s">
        <v>32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1:12" ht="14.65" customHeight="1" x14ac:dyDescent="0.45">
      <c r="A10" s="34" t="s">
        <v>18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spans="1:12" x14ac:dyDescent="0.4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x14ac:dyDescent="0.45">
      <c r="A12" s="13"/>
      <c r="B12" s="21" t="s">
        <v>12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2" x14ac:dyDescent="0.4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15.75" customHeight="1" x14ac:dyDescent="0.45">
      <c r="A14" s="31" t="s">
        <v>1</v>
      </c>
      <c r="B14" s="32" t="s">
        <v>11</v>
      </c>
      <c r="C14" s="31" t="s">
        <v>2</v>
      </c>
      <c r="D14" s="31" t="s">
        <v>28</v>
      </c>
      <c r="E14" s="31" t="s">
        <v>29</v>
      </c>
      <c r="F14" s="31" t="s">
        <v>30</v>
      </c>
      <c r="G14" s="23" t="s">
        <v>3</v>
      </c>
      <c r="H14" s="24"/>
      <c r="I14" s="25"/>
      <c r="J14" s="31" t="s">
        <v>6</v>
      </c>
      <c r="K14" s="31" t="s">
        <v>27</v>
      </c>
      <c r="L14" s="31" t="s">
        <v>7</v>
      </c>
    </row>
    <row r="15" spans="1:12" ht="57" customHeight="1" x14ac:dyDescent="0.45">
      <c r="A15" s="31"/>
      <c r="B15" s="32"/>
      <c r="C15" s="31"/>
      <c r="D15" s="31"/>
      <c r="E15" s="31"/>
      <c r="F15" s="31"/>
      <c r="G15" s="2" t="s">
        <v>4</v>
      </c>
      <c r="H15" s="2" t="s">
        <v>5</v>
      </c>
      <c r="I15" s="2" t="s">
        <v>10</v>
      </c>
      <c r="J15" s="31"/>
      <c r="K15" s="31"/>
      <c r="L15" s="31"/>
    </row>
    <row r="16" spans="1:12" ht="28.5" x14ac:dyDescent="0.45">
      <c r="A16" s="3">
        <v>1</v>
      </c>
      <c r="B16" s="35" t="s">
        <v>19</v>
      </c>
      <c r="C16" s="36" t="s">
        <v>20</v>
      </c>
      <c r="D16" s="3">
        <v>24</v>
      </c>
      <c r="E16" s="3">
        <v>12</v>
      </c>
      <c r="F16" s="3">
        <f>D16*E16</f>
        <v>288</v>
      </c>
      <c r="G16" s="8">
        <v>531</v>
      </c>
      <c r="H16" s="8">
        <v>735.18830000000003</v>
      </c>
      <c r="I16" s="18">
        <v>597.31200000000001</v>
      </c>
      <c r="J16" s="37">
        <f t="shared" ref="J16:J21" si="0">ROUND(((G16+H16+I16)/3),2)</f>
        <v>621.16999999999996</v>
      </c>
      <c r="K16" s="37">
        <f>MIN(G16:I16)</f>
        <v>531</v>
      </c>
      <c r="L16" s="37">
        <f>F16*K16</f>
        <v>152928</v>
      </c>
    </row>
    <row r="17" spans="1:12" x14ac:dyDescent="0.45">
      <c r="A17" s="3">
        <f>A16+1</f>
        <v>2</v>
      </c>
      <c r="B17" s="35" t="s">
        <v>21</v>
      </c>
      <c r="C17" s="36" t="s">
        <v>22</v>
      </c>
      <c r="D17" s="3">
        <v>42</v>
      </c>
      <c r="E17" s="3">
        <v>12</v>
      </c>
      <c r="F17" s="3">
        <f t="shared" ref="F17:F21" si="1">D17*E17</f>
        <v>504</v>
      </c>
      <c r="G17" s="8">
        <v>250</v>
      </c>
      <c r="H17" s="8">
        <v>267.34125</v>
      </c>
      <c r="I17" s="18">
        <v>421.63189999999997</v>
      </c>
      <c r="J17" s="37">
        <f t="shared" ref="J17:J19" si="2">ROUND(((G17+H17+I17)/3),2)</f>
        <v>312.99</v>
      </c>
      <c r="K17" s="37">
        <f t="shared" ref="K17" si="3">MIN(G17:I17)</f>
        <v>250</v>
      </c>
      <c r="L17" s="37">
        <f t="shared" ref="L17:L21" si="4">F17*K17</f>
        <v>126000</v>
      </c>
    </row>
    <row r="18" spans="1:12" ht="28.5" x14ac:dyDescent="0.45">
      <c r="A18" s="3">
        <f t="shared" ref="A18:A21" si="5">A17+1</f>
        <v>3</v>
      </c>
      <c r="B18" s="35" t="s">
        <v>23</v>
      </c>
      <c r="C18" s="36" t="s">
        <v>22</v>
      </c>
      <c r="D18" s="3">
        <v>620</v>
      </c>
      <c r="E18" s="3">
        <v>12</v>
      </c>
      <c r="F18" s="3">
        <f t="shared" si="1"/>
        <v>7440</v>
      </c>
      <c r="G18" s="8">
        <v>16</v>
      </c>
      <c r="H18" s="8">
        <v>20.81</v>
      </c>
      <c r="I18" s="18">
        <v>13.054</v>
      </c>
      <c r="J18" s="37">
        <f t="shared" si="2"/>
        <v>16.62</v>
      </c>
      <c r="K18" s="37">
        <v>16</v>
      </c>
      <c r="L18" s="37">
        <f t="shared" si="4"/>
        <v>119040</v>
      </c>
    </row>
    <row r="19" spans="1:12" x14ac:dyDescent="0.45">
      <c r="A19" s="3">
        <f t="shared" si="5"/>
        <v>4</v>
      </c>
      <c r="B19" s="35" t="s">
        <v>24</v>
      </c>
      <c r="C19" s="36" t="s">
        <v>20</v>
      </c>
      <c r="D19" s="3">
        <v>2</v>
      </c>
      <c r="E19" s="3">
        <v>12</v>
      </c>
      <c r="F19" s="3">
        <f t="shared" si="1"/>
        <v>24</v>
      </c>
      <c r="G19" s="8">
        <v>170</v>
      </c>
      <c r="H19" s="8">
        <v>189.57</v>
      </c>
      <c r="I19" s="18">
        <v>158.11000000000001</v>
      </c>
      <c r="J19" s="37">
        <f t="shared" si="2"/>
        <v>172.56</v>
      </c>
      <c r="K19" s="37">
        <v>170</v>
      </c>
      <c r="L19" s="37">
        <f t="shared" si="4"/>
        <v>4080</v>
      </c>
    </row>
    <row r="20" spans="1:12" x14ac:dyDescent="0.45">
      <c r="A20" s="3">
        <f t="shared" si="5"/>
        <v>5</v>
      </c>
      <c r="B20" s="35" t="s">
        <v>25</v>
      </c>
      <c r="C20" s="36" t="s">
        <v>22</v>
      </c>
      <c r="D20" s="3">
        <v>1000</v>
      </c>
      <c r="E20" s="3">
        <v>12</v>
      </c>
      <c r="F20" s="3">
        <f t="shared" si="1"/>
        <v>12000</v>
      </c>
      <c r="G20" s="8">
        <v>2.09</v>
      </c>
      <c r="H20" s="8">
        <v>3.73664</v>
      </c>
      <c r="I20" s="8">
        <v>1.891</v>
      </c>
      <c r="J20" s="37">
        <f t="shared" si="0"/>
        <v>2.57</v>
      </c>
      <c r="K20" s="37">
        <v>2.09</v>
      </c>
      <c r="L20" s="37">
        <f t="shared" si="4"/>
        <v>25080</v>
      </c>
    </row>
    <row r="21" spans="1:12" x14ac:dyDescent="0.45">
      <c r="A21" s="3">
        <f t="shared" si="5"/>
        <v>6</v>
      </c>
      <c r="B21" s="35" t="s">
        <v>26</v>
      </c>
      <c r="C21" s="36" t="s">
        <v>22</v>
      </c>
      <c r="D21" s="3">
        <v>100</v>
      </c>
      <c r="E21" s="3">
        <v>12</v>
      </c>
      <c r="F21" s="3">
        <f t="shared" si="1"/>
        <v>1200</v>
      </c>
      <c r="G21" s="8">
        <v>1.9</v>
      </c>
      <c r="H21" s="8">
        <v>2.5653999999999999</v>
      </c>
      <c r="I21" s="8">
        <v>2.44</v>
      </c>
      <c r="J21" s="37">
        <f t="shared" si="0"/>
        <v>2.2999999999999998</v>
      </c>
      <c r="K21" s="37">
        <v>1.9</v>
      </c>
      <c r="L21" s="37">
        <f t="shared" si="4"/>
        <v>2280</v>
      </c>
    </row>
    <row r="22" spans="1:12" x14ac:dyDescent="0.45">
      <c r="A22" s="9"/>
      <c r="B22" s="9" t="s">
        <v>0</v>
      </c>
      <c r="C22" s="10"/>
      <c r="D22" s="10"/>
      <c r="E22" s="10"/>
      <c r="F22" s="10"/>
      <c r="G22" s="11">
        <f>G16+G17+G18+G19+G20+G21</f>
        <v>970.99</v>
      </c>
      <c r="H22" s="11">
        <f t="shared" ref="H22:I22" si="6">H16+H17+H18+H19+H20+H21</f>
        <v>1219.2115899999999</v>
      </c>
      <c r="I22" s="11">
        <f t="shared" si="6"/>
        <v>1194.4389000000001</v>
      </c>
      <c r="J22" s="38">
        <f>ROUND(((G22+H22+I22)/3),2)</f>
        <v>1128.21</v>
      </c>
      <c r="K22" s="38">
        <f>SUM(K16:K21)</f>
        <v>970.99</v>
      </c>
      <c r="L22" s="11">
        <f>L16+L17+L18+L19+L20+L21</f>
        <v>429408</v>
      </c>
    </row>
    <row r="23" spans="1:12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899999999999999" customHeight="1" x14ac:dyDescent="0.45">
      <c r="A24" s="26" t="s">
        <v>8</v>
      </c>
      <c r="B24" s="26"/>
      <c r="C24" s="39">
        <f>L22</f>
        <v>429408</v>
      </c>
      <c r="D24" s="30" t="s">
        <v>31</v>
      </c>
      <c r="E24" s="30"/>
      <c r="F24" s="30"/>
      <c r="G24" s="30"/>
      <c r="H24" s="30"/>
      <c r="I24" s="30"/>
      <c r="J24" s="30"/>
      <c r="K24" s="30"/>
      <c r="L24" s="30"/>
    </row>
    <row r="25" spans="1:12" ht="16.899999999999999" customHeight="1" x14ac:dyDescent="0.45">
      <c r="A25" s="28"/>
      <c r="B25" s="28"/>
      <c r="C25" s="12"/>
      <c r="D25" s="29"/>
      <c r="E25" s="29"/>
      <c r="F25" s="29"/>
      <c r="G25" s="29"/>
      <c r="H25" s="29"/>
      <c r="I25" s="29"/>
      <c r="J25" s="29"/>
      <c r="K25" s="29"/>
      <c r="L25" s="29"/>
    </row>
    <row r="26" spans="1:12" ht="16.899999999999999" customHeight="1" x14ac:dyDescent="0.45">
      <c r="A26" s="4"/>
      <c r="B26" s="4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29.65" customHeight="1" x14ac:dyDescent="0.45">
      <c r="A28" s="27" t="s">
        <v>9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2" x14ac:dyDescent="0.4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</sheetData>
  <mergeCells count="21">
    <mergeCell ref="D14:D15"/>
    <mergeCell ref="E14:E15"/>
    <mergeCell ref="F14:F15"/>
    <mergeCell ref="D1:L1"/>
    <mergeCell ref="A9:L9"/>
    <mergeCell ref="A10:L10"/>
    <mergeCell ref="A11:L11"/>
    <mergeCell ref="B12:L12"/>
    <mergeCell ref="I4:L4"/>
    <mergeCell ref="G14:I14"/>
    <mergeCell ref="A24:B24"/>
    <mergeCell ref="A28:L28"/>
    <mergeCell ref="A25:B25"/>
    <mergeCell ref="D25:L25"/>
    <mergeCell ref="D24:L24"/>
    <mergeCell ref="L14:L15"/>
    <mergeCell ref="A14:A15"/>
    <mergeCell ref="B14:B15"/>
    <mergeCell ref="C14:C15"/>
    <mergeCell ref="J14:J15"/>
    <mergeCell ref="K14:K15"/>
  </mergeCells>
  <pageMargins left="0.70866141732283472" right="0.70866141732283472" top="0.74803149606299213" bottom="0.74803149606299213" header="0.31496062992125984" footer="0.31496062992125984"/>
  <pageSetup paperSize="9" scale="81" fitToHeight="9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2026-10-18T20:40:17Z</dcterms:modified>
</cp:coreProperties>
</file>